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Zane.Mace\Documents\KNL\BUDZETS2023\pmlp datori\"/>
    </mc:Choice>
  </mc:AlternateContent>
  <xr:revisionPtr revIDLastSave="0" documentId="8_{B02A94C8-6612-49C8-9641-D5F3D0596D1F}" xr6:coauthVersionLast="47" xr6:coauthVersionMax="47" xr10:uidLastSave="{00000000-0000-0000-0000-000000000000}"/>
  <bookViews>
    <workbookView xWindow="-110" yWindow="-110" windowWidth="19420" windowHeight="10420" xr2:uid="{C89DD7ED-6BA1-45DE-8074-B1AD7A43E5E6}"/>
  </bookViews>
  <sheets>
    <sheet name="ES_pilsonis" sheetId="1" r:id="rId1"/>
  </sheets>
  <definedNames>
    <definedName name="_xlnm.Print_Area" localSheetId="0">ES_pilsonis!$A$2:$J$97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8" i="1" l="1"/>
  <c r="G88" i="1"/>
  <c r="F88" i="1"/>
  <c r="F86" i="1"/>
  <c r="H85" i="1"/>
  <c r="G85" i="1"/>
  <c r="F85" i="1"/>
  <c r="F81" i="1"/>
  <c r="H80" i="1"/>
  <c r="H78" i="1" s="1"/>
  <c r="H77" i="1" s="1"/>
  <c r="H76" i="1" s="1"/>
  <c r="G47" i="1" s="1"/>
  <c r="G21" i="1" s="1"/>
  <c r="G19" i="1" s="1"/>
  <c r="G80" i="1"/>
  <c r="F80" i="1"/>
  <c r="F78" i="1" s="1"/>
  <c r="F77" i="1" s="1"/>
  <c r="F76" i="1" s="1"/>
  <c r="J78" i="1"/>
  <c r="I78" i="1"/>
  <c r="I77" i="1" s="1"/>
  <c r="I76" i="1" s="1"/>
  <c r="J77" i="1"/>
  <c r="J76" i="1" s="1"/>
  <c r="J74" i="1"/>
  <c r="I74" i="1"/>
  <c r="H74" i="1"/>
  <c r="G74" i="1"/>
  <c r="J73" i="1"/>
  <c r="I73" i="1"/>
  <c r="H73" i="1"/>
  <c r="G73" i="1"/>
  <c r="F73" i="1"/>
  <c r="H72" i="1"/>
  <c r="G72" i="1"/>
  <c r="G71" i="1" s="1"/>
  <c r="G70" i="1" s="1"/>
  <c r="F72" i="1"/>
  <c r="F71" i="1" s="1"/>
  <c r="F70" i="1" s="1"/>
  <c r="J71" i="1"/>
  <c r="J70" i="1" s="1"/>
  <c r="J69" i="1" s="1"/>
  <c r="I71" i="1"/>
  <c r="H71" i="1"/>
  <c r="H70" i="1" s="1"/>
  <c r="H69" i="1" s="1"/>
  <c r="I70" i="1"/>
  <c r="I69" i="1" s="1"/>
  <c r="J56" i="1"/>
  <c r="J52" i="1" s="1"/>
  <c r="G48" i="1"/>
  <c r="F48" i="1"/>
  <c r="E48" i="1"/>
  <c r="H45" i="1"/>
  <c r="J43" i="1"/>
  <c r="J39" i="1" s="1"/>
  <c r="I43" i="1"/>
  <c r="H43" i="1"/>
  <c r="G43" i="1"/>
  <c r="G39" i="1" s="1"/>
  <c r="F43" i="1"/>
  <c r="F39" i="1" s="1"/>
  <c r="E43" i="1"/>
  <c r="I39" i="1"/>
  <c r="H39" i="1"/>
  <c r="E39" i="1"/>
  <c r="H38" i="1"/>
  <c r="G35" i="1"/>
  <c r="F35" i="1"/>
  <c r="E35" i="1"/>
  <c r="I34" i="1"/>
  <c r="H34" i="1"/>
  <c r="G34" i="1"/>
  <c r="F34" i="1"/>
  <c r="E34" i="1"/>
  <c r="I31" i="1"/>
  <c r="H31" i="1"/>
  <c r="G31" i="1"/>
  <c r="F31" i="1"/>
  <c r="E31" i="1"/>
  <c r="J30" i="1"/>
  <c r="I30" i="1"/>
  <c r="H30" i="1"/>
  <c r="H26" i="1" s="1"/>
  <c r="G30" i="1"/>
  <c r="G26" i="1" s="1"/>
  <c r="F30" i="1"/>
  <c r="E30" i="1"/>
  <c r="J26" i="1"/>
  <c r="I26" i="1"/>
  <c r="F26" i="1"/>
  <c r="E26" i="1"/>
  <c r="H25" i="1"/>
  <c r="I22" i="1"/>
  <c r="H22" i="1"/>
  <c r="G22" i="1"/>
  <c r="F22" i="1"/>
  <c r="E22" i="1"/>
  <c r="H21" i="1"/>
  <c r="H19" i="1" s="1"/>
  <c r="L14" i="1"/>
  <c r="L13" i="1"/>
  <c r="L10" i="1"/>
  <c r="L9" i="1"/>
  <c r="F69" i="1" l="1"/>
  <c r="E47" i="1"/>
  <c r="E21" i="1" s="1"/>
  <c r="E19" i="1" s="1"/>
  <c r="I51" i="1"/>
  <c r="I47" i="1" s="1"/>
  <c r="I56" i="1"/>
  <c r="I52" i="1" s="1"/>
  <c r="H51" i="1"/>
  <c r="H56" i="1"/>
  <c r="H52" i="1" s="1"/>
  <c r="G56" i="1"/>
  <c r="G52" i="1" s="1"/>
  <c r="G51" i="1"/>
  <c r="G25" i="1" s="1"/>
  <c r="G78" i="1"/>
  <c r="G77" i="1" s="1"/>
  <c r="G76" i="1" s="1"/>
  <c r="I45" i="1" l="1"/>
  <c r="I21" i="1"/>
  <c r="I19" i="1" s="1"/>
  <c r="G69" i="1"/>
  <c r="F47" i="1"/>
  <c r="F21" i="1" s="1"/>
  <c r="F19" i="1" s="1"/>
  <c r="E51" i="1"/>
  <c r="E25" i="1" s="1"/>
  <c r="E56" i="1"/>
  <c r="E52" i="1" s="1"/>
  <c r="F51" i="1" l="1"/>
  <c r="F25" i="1" s="1"/>
  <c r="F56" i="1"/>
  <c r="F52" i="1" s="1"/>
</calcChain>
</file>

<file path=xl/sharedStrings.xml><?xml version="1.0" encoding="utf-8"?>
<sst xmlns="http://schemas.openxmlformats.org/spreadsheetml/2006/main" count="158" uniqueCount="104">
  <si>
    <t>A</t>
  </si>
  <si>
    <t>B</t>
  </si>
  <si>
    <t>D</t>
  </si>
  <si>
    <t>E</t>
  </si>
  <si>
    <t>F</t>
  </si>
  <si>
    <t>G</t>
  </si>
  <si>
    <t>Prioritārā pasākuma pieteikums vidējam termiņam</t>
  </si>
  <si>
    <t>Ministrija vai cita centrālā valsts iestāde:</t>
  </si>
  <si>
    <t>Iekšlietu ministrija</t>
  </si>
  <si>
    <t xml:space="preserve">Prioritārā pasākuma nosaukums: </t>
  </si>
  <si>
    <t>Eiropas Savienības pastāvīgā iedzīvotāja statusa piešķiršana Krievijas Federācijas pilsoņiem, kuri apliecinājuši valsts valodas prasmes</t>
  </si>
  <si>
    <t xml:space="preserve">Kods: </t>
  </si>
  <si>
    <t>14_17_P</t>
  </si>
  <si>
    <t>Nr.</t>
  </si>
  <si>
    <t>Prioritārā pasākuma rādītāji un pamatojums</t>
  </si>
  <si>
    <t>Teksta garums</t>
  </si>
  <si>
    <t>1.</t>
  </si>
  <si>
    <t>Prioritārā pasākuma mērķis:</t>
  </si>
  <si>
    <t>Nodrošināt pieteikumu ES pastāvīgā iedzīvotāja statusa pieprasīšanai savlaicīgu izskatīšanu un  noteikt statusu Krievijas Federācijas pilsoņiem, kas paredzēts Imigrācijas likuma pārejas noteikumu 58.punktā, mazinot sabiedrības kārtības un drošības apdraudējumu, stiprinot kapacitāti risinot migrācijas jautājumus</t>
  </si>
  <si>
    <t>Zīmes</t>
  </si>
  <si>
    <t>2.</t>
  </si>
  <si>
    <t>Prioritārā pasākuma apraksts:</t>
  </si>
  <si>
    <r>
      <t xml:space="preserve">Atbilstoši Imigrācijas likuma pārejas noteikumu 58.punktā noteiktajam (Grozījumi Imigrācijas likumā pieņemti Saeimas sēdē 22.09.2022.) 2023.gada 1.septembrī spēku zaudē visas pastāvīgās uzturēšanās atļaujas, kas Krievijas Federācijas pilsoņiem izsniegtas saskaņā ar Imigrācijas likuma 24.panta pirmās daļas 8.punktu. Ja šāda persona pirms 2023.gada 1.septembra iesniegusi pieteikumu Eiropas Savienības pastāvīgā iedzīvotāja statusa pieprasīšanai, tam pievienojot apliecinājumu par valsts valodas pārbaudes nokārtošanu, vai pierādījumu par to, ka uz viņu attiecas atbrīvojums no valsts valodas pārbaudes atbilstoši Ministru kabineta 2022.gada 8.marta noteikumiem Nr.157 “Noteikumi par valsts valodas zināšanu apjomu un valsts valodas prasmes pārbaudes kārtību”, un persona saņēmusi pastāvīgās uzturēšanās atļauju saskaņā ar likumu “Par Eiropas Savienības pastāvīgā iedzīvotāja statusu Latvijas Republikā”, viņa var turpināt uzturēties Latvijas Republikā. 
Ja visas personas, uz ko attiecas Imigrācijas likuma pārejas noteikumu 58.punkts savlaicīgi iesniegtu pieteikumu Eiropas Savienības pastāvīgā iedzīvotāja statusa pieprasīšanai, pievienojot tam valsts valodas pārbaudes nokārtošanu apliecinošu dokumentu, vai pierādījumu, ka uz tām attiecas atbrīvojums no valsts valodas pārbaudes, Pilsnonības un migrācijas lietu pārvalde (PMLP) līdz 2023.gada 1.septembrim būtu jāizsniedz aptuveni 28 000 pastāvīgās uzturēšanās atļaujas, lai personām netiktu pārtrauktas tiesības uz nodarbinātību, tiesības uz sociālo palīdzību, veselības aizsardzību u.t.t. Jānorāda, ka uzturēšanās tiesību pārskatīšanas process atkarībā no katra individuālā gadījuma tā sarežģītības un laikietilpības dēļ paredz veikt dažādus soļus, piemēram, pieņemt lēmumus par pastāvīgās uzturēšanās atļaujas anulēšanu, nodrošināt uzturēšanās atļauju apliecinošu dokumentu izsniegšanu, izskatīt pieņemto lēmumu apstrīdēšanas iesniegumu, pārstāvēt PMLP tiesvedības procesos, un nepieciešamības gadījumā izdot izbraukšanas rīkojumus no Latvijas. Tā kā PMLP paredz, ka būs nepieciešama katra minētā likuma subjekta - Krievijas Federācijas pilsoņa - statusa individuāla pārkatīšana un personas statusa noteikšana valstī  (ietver aptuveni 28000 personu lietas), PMLP nepieciešams paaugstināt kapacitāti, ieviešot 48 amata vietas laika posmā no 2023.gada līdz 2025.gadam. 2023.gadā primāri paredzot personu statusu pārskatīšanu, uzturēšanās tiesību anulēšanu un to atjaunotu piešķiršanu (tai skaitā dokumentu izsniegšanu) vai izbraukšanas rīkojumu izdošanu, taču 2024.gadā un 2025.gadā primāri paredzot Krievijas Federācijas pilsoņu apstrīdēšanas iesniegumu izskatīšanu un PMLP pārstāvību tiesvedības procesos. Līdz ar to prognozēts, ka ik gadu, PMLP izskatīs vidēji 28 000 klientu pieteikumus, ņemot vērā, ka klienti vērsīsies PMLP vairākkārtīgi, lai saņemtu ES patstāvīgā iedzīvotāja statusu Krievijas Federācijas pilsoņiem., jo  tie Krievijas Federācijas pilsoņi, kas zina, ka nevarēs nokārtot valodas pārbaudījumu, pieprasīs termiņuzturēšanās atļaujas, kas būs jāpārbauda Valsts drošības dienestam (VDD). Būs arī iespējami divi termiņu pagarinājumu lēmumi un pēc tam lēmums par piešķiršanu vai atteikumu piešķirt.  Pēc PUA anulēšanas tiks uzsākti tiesvedības procesi, kur Tiesvedības procesa ietvaros būs jāiesniedz paskaidrojumi, jātulko dokumenti, jāpiedalās tiesas procesā. </t>
    </r>
    <r>
      <rPr>
        <b/>
        <sz val="10"/>
        <rFont val="Times New Roman"/>
        <family val="1"/>
        <charset val="186"/>
      </rPr>
      <t>Papildu amata vietas tiks nodrošinātas, nepalielinot kopējo Iekšlietu ministrijas amatu vietu skaitu.</t>
    </r>
  </si>
  <si>
    <t>Vārdi</t>
  </si>
  <si>
    <t>3.</t>
  </si>
  <si>
    <t>Valdības rīcības plāns:</t>
  </si>
  <si>
    <t>Valdības rīcības plānā noteiktā uzdevuma Nr. 198. "Izveidosim Latvijas interesēm atbilstošu, līdzsvarotu un kontrolējamu ārzemnieku ieceļošanas sistēmu, kas vērsta uz Latvijas pamatiedzīvotāju interešu ievērošanu un ekonomisko izaugsmi." pasākums Nr. 198.2. paredz nodrošināt nepieciešamās izmaiņas ar ārzemnieku ieceļošanu un uzturēšanos Latvijā saistītajos normatīvajos aktos.</t>
  </si>
  <si>
    <t>4.</t>
  </si>
  <si>
    <t>Atbilstība vidēja termiņa budžeta ietvara likumā noteiktajiem budžeta mērķiem un prioritārajiem attīstības virzieniem:</t>
  </si>
  <si>
    <t>---</t>
  </si>
  <si>
    <t>5.</t>
  </si>
  <si>
    <t>5.1. Ietekme uz tautsaimniecību, tai skaitā nacionālo drošību, un ekonomiskās izaugsmes veicināšanu:</t>
  </si>
  <si>
    <t>Ietekme ir pastarpināta</t>
  </si>
  <si>
    <t>Ņemot vērā, ka atbilstoši Imigrācijas likuma 58.punkta nosacījumiem no 2023.gada 1.septembra pastāvīgās uzturēšanās tiesības Latvijā zaudē aptuveni 28 000 Krievijas Federācijas pilsoņu, PMLP nepieciešams savlaicīgi veikt pasākumus, lai noteiktu attiecīgo Krievijas Federācijas pilsoņu statusu un turpmākās uzturēšanās tiesības Latvijā. Savlaicīga minēto personu uzturēšanās tiesību noteikšana mazinās sabiedrisko kārtību un drošību apdraudošu risku iestāšanās varbūtību, jo pretējā gadījumā attiecīgo personu uzturēšanās tiesības valstī līdz ar likumā noteikto normu spēkā stāšanās brīdi būs nenoteiktas, kas var palielināt gan neapmierināto personu skaitu, gan likuma normu piemērošanā iesaistīto iestāžu darba noslodzes nesamērīgu palielinājumu. Gadījumā, ja PMLP kapacitāte savlaicīgai likumā noteikto normu izpildei netiks paaugstināta, var rasties negatīva ietekkme uz valsts budžetu, lai nodrošinātu sabiedrisko kārtību likuma subjektu neapmierinātības radītu nemieru rezultātā, kā arī nodrošinot operatīvus pasākumus personu statusa noteikšanas nepieciešamībai. Nesavlaicīga lēmumu pieņemšana radīs būtiskas negatīvas sekas iepriekš minētajai sabiedrības grupai, jo nenoteikta statusa gadījumā personas zaudē tiesības uz veselības aprūpes pakalpojumiem, sociālo palīdzību u.tml., kā arī tās rezultātā varētu palielināties tiesvedību skaits un personu pieprasīto kompensāciju apmērs.</t>
  </si>
  <si>
    <t>5.2. Strukturālo reformu īstenošana:</t>
  </si>
  <si>
    <t>Reformas netiek īstenotas</t>
  </si>
  <si>
    <t>6.</t>
  </si>
  <si>
    <t xml:space="preserve">Prioritārā pasākuma būtiskākie politikas rezultatīvie rādītāji (tai skaitā to mērvienība), uz kuru sasniegšanu ir vērsts prioritārais pasākums:
</t>
  </si>
  <si>
    <t xml:space="preserve">Attīstības plānošanas dokumenti un normatīvie akti, kuros ir minēti attiecīgie politikas rezultatīvie rādītāji:
</t>
  </si>
  <si>
    <t>28 000 Krievijas Federācijas pilsoņu līdz 2023.gada 1.septembrim piešķirts Eiropas Savienības pastāvīgā iedzīvotāja statuss un izsniegts uzturēšanās tiesības apliecinošais dokuments - trešās valsts pilsoņa personas apliecība.</t>
  </si>
  <si>
    <t>Imigrācijas likuma pārejas noteikumu 58.punkts. Likums "Par Eiropas Savienības pastāvīgā iedzīvotāja statusu Latvijas Republikā" (normatīvajos aktos nav minēti rezultatīvie rādītāji, tie izriet no Pilsonības un migrācijas lietu pārvaldes apkopotajiem statistikas datiem)</t>
  </si>
  <si>
    <t>7.</t>
  </si>
  <si>
    <t>Finanšu rādītāji, informācija par amata vietām</t>
  </si>
  <si>
    <t>programma/apakšprogramma (kods, nosaukums)</t>
  </si>
  <si>
    <t>2023.gads</t>
  </si>
  <si>
    <t>2024.gads</t>
  </si>
  <si>
    <t>2025.gads</t>
  </si>
  <si>
    <t>Turpmākā laikposmā līdz pasākuma pabeigšanai (ja tas ir terminēts)</t>
  </si>
  <si>
    <t>Turpmāk katru gadu (ja pasākums nav terminēts)</t>
  </si>
  <si>
    <t>Pasākuma pabeigšanas gads (ja tas ir terminēts)</t>
  </si>
  <si>
    <t>Kopā</t>
  </si>
  <si>
    <r>
      <t>Ieņēmumi kopā, euro</t>
    </r>
    <r>
      <rPr>
        <b/>
        <vertAlign val="superscript"/>
        <sz val="10"/>
        <rFont val="Times New Roman"/>
        <family val="1"/>
        <charset val="186"/>
      </rPr>
      <t>1</t>
    </r>
  </si>
  <si>
    <t xml:space="preserve">Izdevumi kopā, euro </t>
  </si>
  <si>
    <t>tai skaitā atlīdzība</t>
  </si>
  <si>
    <t>Izdevumi kopā sadalījumā pa finansēšanas avotiem:</t>
  </si>
  <si>
    <t>finansējums tiks rasts ministrijas budžeta ietvaros</t>
  </si>
  <si>
    <t>papildus nepieciešamais valsts budžeta finansējums</t>
  </si>
  <si>
    <t>Ar prioritārā pasākuma ieviešanu saistītās amata vietu skaita izmaiņas (+/-) pret 2022.gadu</t>
  </si>
  <si>
    <t>09.00.00 "Valsts drošības dienesta darbība"</t>
  </si>
  <si>
    <t>0</t>
  </si>
  <si>
    <t>11.01.00 "Pilsonības un migrācijas lietu pārvalde"</t>
  </si>
  <si>
    <t>2025.</t>
  </si>
  <si>
    <t>48</t>
  </si>
  <si>
    <t>8.</t>
  </si>
  <si>
    <t>Prioritārā pasākuma raksturojošākie darbības rezultāti un to rezultatīvie rādītāji</t>
  </si>
  <si>
    <t>Darbības rezultāts</t>
  </si>
  <si>
    <t>Darbības rezultatīvais rādītājs</t>
  </si>
  <si>
    <t xml:space="preserve">Nodrošināta pieejamība saņemt Eiropas Savienības pastāvīgā iedzīvotāja statusu pēc 2022.gada 22.septembrī  veiktajiem grozījumiem Imigrācijas likumā vai personām, kas nekvalificējas statusa saņemšanai, anulēta pastāvīgās uzturēšanās atļauja, izskatīti apstrīdēšanas iesniegumi, iestāde pārstāvēta tiesvedības procesos, un nepieciešamības gadījumā izdots izbraukšanas rīkojums. </t>
  </si>
  <si>
    <t>Noteikts Imigrācijas likuma pārejas noteikumu 58.punkta subjektu -Krievijas Federācijas pilsoņu - statuss valstī (personu skaits)</t>
  </si>
  <si>
    <t>9.</t>
  </si>
  <si>
    <t>Ja kapitālie izdevumi ir saistīti ar ēkas, būves, zemes, inženiertehniskās un tehnoloģiskās iekārtas, specializētās iekārtas vai operatīvā transporta iegādi, būvniecību vai atjaunošanu, norāda:</t>
  </si>
  <si>
    <t>objekta veids</t>
  </si>
  <si>
    <t xml:space="preserve">veicamā darbība </t>
  </si>
  <si>
    <t>ieguldījuma teritorija 
(vietējā pašvaldība)</t>
  </si>
  <si>
    <t>Vai pēdējo 3 gadu laikā ir bijis piešķirts finansējums šādam mērķim?</t>
  </si>
  <si>
    <t>Finansējums Migrācijas jautājumu risināšanas atbalstam un kapacitātes stiprināšanai pēdējo 3 gadu laikā  nav bijis piešķirts.</t>
  </si>
  <si>
    <t>10.</t>
  </si>
  <si>
    <r>
      <rPr>
        <b/>
        <sz val="10"/>
        <rFont val="Times New Roman"/>
        <family val="1"/>
        <charset val="186"/>
      </rPr>
      <t>Cita būtiska informācija (piemēram,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t>
    </r>
    <r>
      <rPr>
        <sz val="10"/>
        <rFont val="Times New Roman"/>
        <family val="1"/>
        <charset val="186"/>
      </rPr>
      <t xml:space="preserve">
Pārvaldes pašreizējā maksimālā kapacitāte pieļauj aptuveni 50 000 ārzemnieku uzturēšanās dokumentu izsniegšanu gada laikā. Palielinot šo skaitu par aptuveni 50%, turklāt, ievērojot to, ka datu apstrāde nebūs jāveic viena gada laikā, bet īsākā termiņā, jāsecina, ka Imigrācijas likuma Pārejas noteikumu 58.punkta izpildei PMLP darbinieku skaits būtu jāpalielina, nodrošinot viņus arī ar piemērotām darba vietām, kā arī ar darbam piemērotām telpām, jo pašreizējā PMLP telpu ietilpība šādu palielinājumu nepieļauj. Iespēju robežās PMLP telpās veicot darba organizācijas pārkārtošanu, ir iespējama jaunu darba vietu iekārtošana, taču, lai samazinātu kopējās Iekšlietu resora iestāžu izmaksas par telpu uzturēšanu, nepieciešams veikt Iekšlietu resora valdībā esošo telpu kapacitātes pārskatīšanu un papildus telpu piešķiršanu esošo resursu ietvaros.  2023.gadā ievērojamus papildu administratīvos resursus prasīs Ukrainas civiliedzīvotāju apkalpošana, kuriem, sākot no 2023. gada marta, beigsies izsniegto dokumentu termiņi un kuriem būs nepieciešams ierasties PMLP, lai pagarinātu tiesības uzturēties Latvijā. Jānorāda arī tas, ka no 2023. gada maija personas apliecība kļūst par obligāto personu apliecinošo dokumentu Latvijas pilsoņiem un Latvijas nepilsoņiem, kas var radīt ierobežojumus Krievijas Federācijas pilsoņu un Ukrainas civiliedzīvotāju apkalpošanā piesaistīt PMLP darbiniekus, kuru pamatfunkcijas saistītas ar personu apliecinošo dokumentu izsniegšanu. Jānorāda, ka PMLP jau šobrīd saskaras ar grūtībām darbinieku piesaistē, kā arī nepieciešami papildu resursi šo darbinieku kvalitatīvas apmācības un viņu sagatavoto lēmumu monitoringa nodrošināšanai. 
Ievērojot minēto, pastāvot vispozitīvākajam scenārijam (visas personas savlaicīgi iesniedz visus nepieciešamos dokumentus, un kompetentās valsts iestādes savlaicīgi sniedz atzinumus par atļaujas izsniegšanu, līdz ar to pieteikumu izskatīšana var tikt veikta likumā noteiktajā termiņā), PMLP papildus būtu nepieciešamas vismaz 48 amata vietu ieviešana uz 3 gadu periodu visu likuma subjektu peronu lietu izskatīšanai un statusa noteikšanai valstī (vienas personas lietas izskatīšana aizņem vismaz 2,5 stundas, līdz ar to 28 000 personu pieteikumu izskatīšana –70 000 cilvēkstundu jeb 8750 darba dienas). Jau 2023. gada sākumā un vēl vairāk vidū tie KF pilsoņi, kas zina, ka nevarēs nokārtot valodas pārbaudījumu, pieprasīs termiņuzturēšanās atļaujas, kas arī būs jānosūta VDD pārbaudēm, kā arī būs iespējami divi termiņu pagarinājumu lēmumi un pēc tam - par piešķiršanu vai atteikumu piešķirt. Process ar visām tām pašām stadijām kā citām UA - termiņa pagarinājumi, apstrīdēšana, pārsūdzība. UA jomā vienlaikus norisināsies 2 procesi - 1 par ES Pastāvīgā iedzīvotāja statusa (ne)piešķiršanu un otrs - par PUA anulēšanu. Tie būs 2 atsevišķi procesi, jo persona vispirms apstrīdēs/pārsūdzēs PUA anulēšanu (visas stadijas, UAN, MN, JN iesaiste). Šis process būs atsevišķi, jo sāksies uzreiz pēc 01.09.2023.un turpināsies uzreiz ar apstrīdēšanu, pārsūdzību. Te tiesvedības sāksies jau 2024.gada sākumā. Otrs process par pastāvīgā iedzīvotāja statusu ies paralēli un lēnāk. Negatīva lēmuma gadījumā (tātad, sākot no 2024.gada vai 2023.gada otrā pusgada) tiks uzsākti tiesvedības procesi tām personām, kas būs saņēmušas galīgo negatīvo lēmumu no PMLP. Tiesvedības procesa ietvaros būs jāiesniedz paskaidrojumi, jātulko dokumenti, jāpiedalās tiesas procesā. Tiesas spriedumi, iespējams, būs jāpārsūdz, uzsākot tiesvedību augstāka līmeņa tiesās, šie procesi var ilgt līdz vienam gadam vai ilgāk.2023.gadā paredzot personu statusu pārskatīšanu, uzturēšanās tiesību anulēšanu, atjaunotu piešķiršanu vai izbraukšanas rīkojumu izdošanu, taču 2024.gadā un 2025.gadā paredzot Krievijas Federācijas pilsoņu apstrīdēšanas iesniegumu izskatīšanu un PMLP pārstāvību tiesvedības procesos.</t>
    </r>
  </si>
  <si>
    <t>11.</t>
  </si>
  <si>
    <r>
      <t>Turpmākā laikposmā līdz pasākuma pabeigšanai
(</t>
    </r>
    <r>
      <rPr>
        <b/>
        <i/>
        <sz val="10"/>
        <rFont val="Times New Roman"/>
        <family val="1"/>
        <charset val="186"/>
      </rPr>
      <t>ja tas ir terminēts</t>
    </r>
    <r>
      <rPr>
        <b/>
        <sz val="10"/>
        <rFont val="Times New Roman"/>
        <family val="1"/>
        <charset val="186"/>
      </rPr>
      <t>)</t>
    </r>
  </si>
  <si>
    <r>
      <t>Turpmāk ik gadu
(</t>
    </r>
    <r>
      <rPr>
        <b/>
        <i/>
        <sz val="10"/>
        <rFont val="Times New Roman"/>
        <family val="1"/>
        <charset val="186"/>
      </rPr>
      <t>ja pasākums nav terminēts</t>
    </r>
    <r>
      <rPr>
        <b/>
        <sz val="10"/>
        <rFont val="Times New Roman"/>
        <family val="1"/>
        <charset val="186"/>
      </rPr>
      <t>)</t>
    </r>
  </si>
  <si>
    <t>Izdevumi kopā</t>
  </si>
  <si>
    <t>Uzturēšanas izdevumi</t>
  </si>
  <si>
    <t>Kārtējie izdevumi</t>
  </si>
  <si>
    <t>Atlīdzība (aprēķins pielikumā)</t>
  </si>
  <si>
    <t>Preces un pakalpojumi</t>
  </si>
  <si>
    <t>Kapitālie izdevumi</t>
  </si>
  <si>
    <t>Atlīdzība (aprēķins 1.pielikumā)</t>
  </si>
  <si>
    <t>2000 Preces un pakalpojumi</t>
  </si>
  <si>
    <r>
      <rPr>
        <u/>
        <sz val="10"/>
        <rFont val="Times New Roman"/>
        <family val="1"/>
        <charset val="186"/>
      </rPr>
      <t>2210 Izdevumi par sakaru pakalpojumiem</t>
    </r>
    <r>
      <rPr>
        <sz val="10"/>
        <rFont val="Times New Roman"/>
        <family val="1"/>
        <charset val="186"/>
      </rPr>
      <t xml:space="preserve">
</t>
    </r>
    <r>
      <rPr>
        <b/>
        <sz val="10"/>
        <rFont val="Times New Roman"/>
        <family val="1"/>
        <charset val="186"/>
      </rPr>
      <t xml:space="preserve">2023.gads </t>
    </r>
    <r>
      <rPr>
        <sz val="10"/>
        <rFont val="Times New Roman"/>
        <family val="1"/>
        <charset val="186"/>
      </rPr>
      <t xml:space="preserve">
Informatīvās vēstules nosūtīšana 28 000 personā: vēstuļu drukāšanai – 0,085 euro par vēstuli = 2380 eur x 21% PVN =  2 880 euro un  1,60 euro par vēstules nosūtīšanu = 44 800 euro, kopā – 47 680 euro;
</t>
    </r>
    <r>
      <rPr>
        <b/>
        <sz val="10"/>
        <rFont val="Times New Roman"/>
        <family val="1"/>
        <charset val="186"/>
      </rPr>
      <t>Ik gadu</t>
    </r>
    <r>
      <rPr>
        <sz val="10"/>
        <rFont val="Times New Roman"/>
        <family val="1"/>
        <charset val="186"/>
      </rPr>
      <t xml:space="preserve"> papildus pasta izdevumi 500 ierakstītu vēstuļu nosūtīša x 1,95 euro = 975 euro, 750 standarta vēstuļu nosūtīšana x 1,20 euro= 900 euro</t>
    </r>
  </si>
  <si>
    <r>
      <t xml:space="preserve">2230 Iestādes administratīvie izdevumi un ar iestādes darbības nodrošināšanu
saistītie izdevumi
</t>
    </r>
    <r>
      <rPr>
        <sz val="10"/>
        <rFont val="Times New Roman"/>
        <family val="1"/>
        <charset val="186"/>
      </rPr>
      <t>Tulkojuma nodrošināša tiesvedībām: 1 lapas tulkojums no krievu valodas 4,90 euro, vid.6 lapas vienas informācijas apjomam -= 29,40 x 21% PVN= 35,58 euro,</t>
    </r>
    <r>
      <rPr>
        <b/>
        <sz val="10"/>
        <rFont val="Times New Roman"/>
        <family val="1"/>
        <charset val="186"/>
      </rPr>
      <t xml:space="preserve"> 2023.gadā </t>
    </r>
    <r>
      <rPr>
        <sz val="10"/>
        <rFont val="Times New Roman"/>
        <family val="1"/>
        <charset val="186"/>
      </rPr>
      <t xml:space="preserve">2600 gadījumi x 35,58 euro = 92 508 euro,  </t>
    </r>
    <r>
      <rPr>
        <b/>
        <sz val="10"/>
        <rFont val="Times New Roman"/>
        <family val="1"/>
        <charset val="186"/>
      </rPr>
      <t>2024.gadā</t>
    </r>
    <r>
      <rPr>
        <sz val="10"/>
        <rFont val="Times New Roman"/>
        <family val="1"/>
        <charset val="186"/>
      </rPr>
      <t xml:space="preserve"> 7500  gadījumi x 35,58 euro = 266 850 euro,   </t>
    </r>
    <r>
      <rPr>
        <b/>
        <sz val="10"/>
        <rFont val="Times New Roman"/>
        <family val="1"/>
        <charset val="186"/>
      </rPr>
      <t>2025.gadā</t>
    </r>
    <r>
      <rPr>
        <sz val="10"/>
        <rFont val="Times New Roman"/>
        <family val="1"/>
        <charset val="186"/>
      </rPr>
      <t xml:space="preserve"> 3 900  gadījumi x 35,58 euro = 138 762 euro</t>
    </r>
  </si>
  <si>
    <r>
      <t xml:space="preserve">2240 Remontdarbi un iestāžu uzturēšanas pakalpojumi (izņemot kapitālo remontu)
</t>
    </r>
    <r>
      <rPr>
        <b/>
        <sz val="10"/>
        <rFont val="Times New Roman"/>
        <family val="1"/>
        <charset val="186"/>
      </rPr>
      <t>2023.gads</t>
    </r>
    <r>
      <rPr>
        <u/>
        <sz val="10"/>
        <rFont val="Times New Roman"/>
        <family val="1"/>
        <charset val="186"/>
      </rPr>
      <t xml:space="preserve">
</t>
    </r>
    <r>
      <rPr>
        <sz val="10"/>
        <rFont val="Times New Roman"/>
        <family val="1"/>
        <charset val="186"/>
      </rPr>
      <t xml:space="preserve">Kosmētiskais remonts 3 telpu pielāgošana 48 darba vietu ierīkošanai  3 x 3999,00 euro = 11 997 euro x 21% PVN = 14 517 euro;
Iekārtu uzturēšana x 453 euro ar PVN x 12 mēneši = 5436 euro;
Telpu kopšana 700 euro x 21% PVN  =  847 euro ( mēnesī) x 12 mēneši - 10 164 euro;
3 telpu pielāgošana 48 darba vietu ierīkošanai (elektroinstalāciju elektriskie vadu, rozetes un slēdžu uzstādīšana, pa kuriem tiek veikta elektroenerģijas pievade un sadale) 3 x 3999,00 euro = 11 997 euro x 21% PVN = 14 517 euro
</t>
    </r>
    <r>
      <rPr>
        <b/>
        <sz val="10"/>
        <rFont val="Times New Roman"/>
        <family val="1"/>
        <charset val="186"/>
      </rPr>
      <t>2023.-2025.gads</t>
    </r>
    <r>
      <rPr>
        <sz val="10"/>
        <rFont val="Times New Roman"/>
        <family val="1"/>
        <charset val="186"/>
      </rPr>
      <t xml:space="preserve">
Iekārtu uzturēšana x 453 euro ar PVN x 12 mēneši = 5436 euro;
Telpu kopšana 700 euro x 21% PVN  =  847 euro ( mēnesī) x 12 mēneši - 10 164 euro</t>
    </r>
  </si>
  <si>
    <r>
      <t xml:space="preserve">2250 Informācijas tehnoloģiju pakalpojumi
</t>
    </r>
    <r>
      <rPr>
        <sz val="10"/>
        <rFont val="Times New Roman"/>
        <family val="1"/>
        <charset val="186"/>
      </rPr>
      <t>Kofak licenču ikgada uzturēšana 30 000 euro x 21% PVN= 36 300 euro</t>
    </r>
  </si>
  <si>
    <t>2300 Krājumi, materiāli, energoresursi, preces, biroja preces un inventārs, kurus neuzskaita kodā 5000</t>
  </si>
  <si>
    <r>
      <rPr>
        <u/>
        <sz val="10"/>
        <rFont val="Times New Roman"/>
        <family val="1"/>
        <charset val="186"/>
      </rPr>
      <t>2310 Izdevumi par precēm iestādes darbības nodrošināšanai</t>
    </r>
    <r>
      <rPr>
        <sz val="10"/>
        <rFont val="Times New Roman"/>
        <family val="1"/>
        <charset val="186"/>
      </rPr>
      <t xml:space="preserve">
Kancelejas preces 48 darbiniekiem mēnesī:
1)biroja papīrs 17 kastes x 25 euro x 21% PVN = 514 euro
2) pārējās kancelejas preces 2,30 eiro x 48 darbinieki x 21% PVN =133,58 eiro. Gadā 514 euro + 133,58 euro= 647,58 euro x 12 mēneši  7771 euro;
</t>
    </r>
    <r>
      <rPr>
        <b/>
        <sz val="10"/>
        <rFont val="Times New Roman"/>
        <family val="1"/>
        <charset val="186"/>
      </rPr>
      <t>2023.gads</t>
    </r>
    <r>
      <rPr>
        <sz val="10"/>
        <rFont val="Times New Roman"/>
        <family val="1"/>
        <charset val="186"/>
      </rPr>
      <t xml:space="preserve">
Darba vietas aprīkojums 1 darbiniekam ( rakstāmgalds 115 euro, biroja krēsls 215 euro, drēbju skapis 183 euro, galda lampa 32 euro, dokumentu plaukts 115 euro) 660 euro ar PVN x 48 darba vietas = 31 680 euro</t>
    </r>
  </si>
  <si>
    <r>
      <t xml:space="preserve">2350 Kārtējā remonta un iestāžu uzturēšanas materiāli
</t>
    </r>
    <r>
      <rPr>
        <sz val="10"/>
        <rFont val="Times New Roman"/>
        <family val="1"/>
        <charset val="186"/>
      </rPr>
      <t>Saimniecības preces 2,60 euro x 48 darbinieki x 21% PVN = 151 euro mēnesī x 12 mēneši = 1812 euro</t>
    </r>
  </si>
  <si>
    <t>5000 Pamatkapitāla veidošana</t>
  </si>
  <si>
    <r>
      <rPr>
        <u/>
        <sz val="10"/>
        <rFont val="Times New Roman"/>
        <family val="1"/>
        <charset val="186"/>
      </rPr>
      <t>5238 Datortehnika, sakaru un cita biroja tehnika</t>
    </r>
    <r>
      <rPr>
        <sz val="10"/>
        <rFont val="Times New Roman"/>
        <family val="1"/>
        <charset val="186"/>
      </rPr>
      <t xml:space="preserve">
</t>
    </r>
    <r>
      <rPr>
        <b/>
        <sz val="10"/>
        <rFont val="Times New Roman"/>
        <family val="1"/>
        <charset val="186"/>
      </rPr>
      <t>2023. gads</t>
    </r>
    <r>
      <rPr>
        <sz val="10"/>
        <rFont val="Times New Roman"/>
        <family val="1"/>
        <charset val="186"/>
      </rPr>
      <t xml:space="preserve">
Datortehnikas iekārtu komplekts   
2 200 euro x 21 % PVN =  2662 euro </t>
    </r>
    <r>
      <rPr>
        <u/>
        <sz val="10"/>
        <rFont val="Times New Roman"/>
        <family val="1"/>
        <charset val="186"/>
      </rPr>
      <t>(viena komplekta izmaksas)</t>
    </r>
    <r>
      <rPr>
        <sz val="10"/>
        <rFont val="Times New Roman"/>
        <family val="1"/>
        <charset val="186"/>
      </rPr>
      <t xml:space="preserve">
48 (komplekti) x 2662 euro (viena komplekta izmaksas) = 127 776 euro
Multifunkcionālā iekārta  2 500 euro x 21 % PVN  =  3025 euro</t>
    </r>
    <r>
      <rPr>
        <u/>
        <sz val="10"/>
        <rFont val="Times New Roman"/>
        <family val="1"/>
        <charset val="186"/>
      </rPr>
      <t xml:space="preserve"> (viena komplekta izmaksas)</t>
    </r>
    <r>
      <rPr>
        <sz val="10"/>
        <rFont val="Times New Roman"/>
        <family val="1"/>
        <charset val="186"/>
      </rPr>
      <t xml:space="preserve">
6 (komplekti) x 3025 euro (viena komplekta izmaksas) = 18 150 euro
Tīkla iekārtu komplekts 
5000 euro x 21 % PVN =  6050 euro (viena komplekta izmaksas)
</t>
    </r>
  </si>
  <si>
    <t>Sagatavoja: Finanšu un uzskaites nodaļas vadītāja R. Brīvniece</t>
  </si>
  <si>
    <t>(amats)</t>
  </si>
  <si>
    <t>Ramona Brīvniece</t>
  </si>
  <si>
    <t>(vārds, uzvārds)</t>
  </si>
  <si>
    <t>67219453, Ramona.Brivniece@pmlp.gov.lv</t>
  </si>
  <si>
    <t>(tālrunis, elektroniskā pasta adrese)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</si>
</sst>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Times New Roman"/>
      <family val="2"/>
      <charset val="186"/>
    </font>
    <font>
      <sz val="10"/>
      <name val="Arial"/>
      <family val="2"/>
      <charset val="186"/>
    </font>
    <font>
      <sz val="5"/>
      <name val="Arial"/>
      <family val="2"/>
      <charset val="186"/>
    </font>
    <font>
      <b/>
      <sz val="12"/>
      <name val="Times New Roman"/>
      <family val="1"/>
      <charset val="186"/>
    </font>
    <font>
      <sz val="10"/>
      <name val="Times New Roman"/>
      <family val="1"/>
      <charset val="186"/>
    </font>
    <font>
      <b/>
      <sz val="10"/>
      <name val="Times New Roman"/>
      <family val="1"/>
      <charset val="186"/>
    </font>
    <font>
      <i/>
      <sz val="10"/>
      <name val="Times New Roman"/>
      <family val="1"/>
      <charset val="186"/>
    </font>
    <font>
      <b/>
      <vertAlign val="superscript"/>
      <sz val="10"/>
      <name val="Times New Roman"/>
      <family val="1"/>
      <charset val="186"/>
    </font>
    <font>
      <sz val="10"/>
      <color rgb="FF0070C0"/>
      <name val="Arial"/>
      <family val="2"/>
      <charset val="186"/>
    </font>
    <font>
      <sz val="10"/>
      <color theme="1"/>
      <name val="Times New Roman"/>
      <family val="1"/>
      <charset val="186"/>
    </font>
    <font>
      <b/>
      <sz val="9"/>
      <name val="Times New Roman"/>
      <family val="1"/>
      <charset val="186"/>
    </font>
    <font>
      <b/>
      <i/>
      <sz val="10"/>
      <name val="Times New Roman"/>
      <family val="1"/>
      <charset val="186"/>
    </font>
    <font>
      <u/>
      <sz val="10"/>
      <name val="Times New Roman"/>
      <family val="1"/>
      <charset val="186"/>
    </font>
    <font>
      <sz val="9"/>
      <name val="Times New Roman"/>
      <family val="1"/>
      <charset val="186"/>
    </font>
    <font>
      <sz val="8"/>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1" fillId="0" borderId="0"/>
    <xf numFmtId="0" fontId="1" fillId="0" borderId="0" applyBorder="0"/>
    <xf numFmtId="0" fontId="1" fillId="0" borderId="0"/>
    <xf numFmtId="0" fontId="1" fillId="0" borderId="0"/>
  </cellStyleXfs>
  <cellXfs count="149">
    <xf numFmtId="0" fontId="0" fillId="0" borderId="0" xfId="0"/>
    <xf numFmtId="0" fontId="2" fillId="0" borderId="0" xfId="1" applyFont="1" applyAlignment="1">
      <alignment wrapText="1"/>
    </xf>
    <xf numFmtId="0" fontId="1" fillId="0" borderId="0" xfId="1"/>
    <xf numFmtId="1" fontId="1" fillId="0" borderId="0" xfId="2" applyNumberFormat="1" applyAlignment="1">
      <alignment wrapText="1"/>
    </xf>
    <xf numFmtId="0" fontId="1" fillId="0" borderId="0" xfId="2" applyAlignment="1">
      <alignment wrapText="1"/>
    </xf>
    <xf numFmtId="0" fontId="4" fillId="0" borderId="0" xfId="2" applyFont="1" applyAlignment="1">
      <alignment wrapText="1"/>
    </xf>
    <xf numFmtId="0" fontId="1" fillId="0" borderId="0" xfId="3" applyAlignment="1">
      <alignment wrapText="1"/>
    </xf>
    <xf numFmtId="0" fontId="5" fillId="0" borderId="0" xfId="3" applyFont="1" applyBorder="1" applyAlignment="1">
      <alignment vertical="center" wrapText="1"/>
    </xf>
    <xf numFmtId="1" fontId="4" fillId="0" borderId="0" xfId="2" applyNumberFormat="1" applyFont="1" applyAlignment="1">
      <alignment wrapText="1"/>
    </xf>
    <xf numFmtId="0" fontId="4" fillId="0" borderId="0" xfId="3" applyFont="1" applyAlignment="1">
      <alignment wrapText="1"/>
    </xf>
    <xf numFmtId="0" fontId="4" fillId="0" borderId="0" xfId="1" applyFont="1"/>
    <xf numFmtId="0" fontId="5" fillId="2" borderId="0" xfId="1" applyFont="1" applyFill="1" applyAlignment="1">
      <alignment vertical="top" wrapText="1"/>
    </xf>
    <xf numFmtId="0" fontId="5" fillId="0" borderId="0" xfId="1" applyFont="1" applyAlignment="1">
      <alignment vertical="top" wrapText="1"/>
    </xf>
    <xf numFmtId="0" fontId="4" fillId="0" borderId="0" xfId="1" applyFont="1" applyAlignment="1">
      <alignment vertical="top" wrapText="1"/>
    </xf>
    <xf numFmtId="0" fontId="4" fillId="0" borderId="0" xfId="1" applyFont="1" applyAlignment="1">
      <alignment wrapText="1"/>
    </xf>
    <xf numFmtId="0" fontId="5" fillId="0" borderId="1" xfId="1" applyFont="1" applyBorder="1" applyAlignment="1">
      <alignment horizontal="center" wrapText="1"/>
    </xf>
    <xf numFmtId="49" fontId="5" fillId="0" borderId="1" xfId="1" applyNumberFormat="1" applyFont="1" applyBorder="1" applyAlignment="1">
      <alignment horizontal="left" vertical="top" wrapText="1"/>
    </xf>
    <xf numFmtId="0" fontId="5" fillId="2" borderId="1" xfId="1" applyFont="1" applyFill="1" applyBorder="1" applyAlignment="1">
      <alignment vertical="top" wrapText="1"/>
    </xf>
    <xf numFmtId="1" fontId="4" fillId="3" borderId="3" xfId="2" applyNumberFormat="1" applyFont="1" applyFill="1" applyBorder="1" applyAlignment="1">
      <alignment horizontal="right" vertical="center" wrapText="1"/>
    </xf>
    <xf numFmtId="0" fontId="4" fillId="3" borderId="3" xfId="2" applyFont="1" applyFill="1" applyBorder="1" applyAlignment="1">
      <alignment horizontal="left" vertical="center" wrapText="1"/>
    </xf>
    <xf numFmtId="0" fontId="1" fillId="0" borderId="0" xfId="2"/>
    <xf numFmtId="49" fontId="5" fillId="0" borderId="5" xfId="1" applyNumberFormat="1" applyFont="1" applyBorder="1" applyAlignment="1">
      <alignment horizontal="left" vertical="top" wrapText="1"/>
    </xf>
    <xf numFmtId="1" fontId="4" fillId="3" borderId="6" xfId="2" applyNumberFormat="1" applyFont="1" applyFill="1" applyBorder="1" applyAlignment="1">
      <alignment horizontal="right" vertical="center" wrapText="1"/>
    </xf>
    <xf numFmtId="0" fontId="4" fillId="3" borderId="6" xfId="2" applyFont="1" applyFill="1" applyBorder="1" applyAlignment="1">
      <alignment horizontal="left" vertical="center" wrapText="1"/>
    </xf>
    <xf numFmtId="49" fontId="5" fillId="0" borderId="7" xfId="1" applyNumberFormat="1" applyFont="1" applyBorder="1" applyAlignment="1">
      <alignment horizontal="left" vertical="top" wrapText="1"/>
    </xf>
    <xf numFmtId="0" fontId="5" fillId="2" borderId="8" xfId="1" applyFont="1" applyFill="1" applyBorder="1" applyAlignment="1">
      <alignment vertical="top" wrapText="1"/>
    </xf>
    <xf numFmtId="0" fontId="1" fillId="0" borderId="0" xfId="1" applyAlignment="1">
      <alignment wrapText="1"/>
    </xf>
    <xf numFmtId="1" fontId="4" fillId="3" borderId="0" xfId="2" applyNumberFormat="1" applyFont="1" applyFill="1" applyAlignment="1">
      <alignment wrapText="1"/>
    </xf>
    <xf numFmtId="0" fontId="4" fillId="3" borderId="0" xfId="2" applyFont="1" applyFill="1" applyAlignment="1">
      <alignment wrapText="1"/>
    </xf>
    <xf numFmtId="1" fontId="4" fillId="3" borderId="6" xfId="2" applyNumberFormat="1" applyFont="1" applyFill="1" applyBorder="1" applyAlignment="1">
      <alignment wrapText="1"/>
    </xf>
    <xf numFmtId="0" fontId="4" fillId="3" borderId="6" xfId="2" applyFont="1" applyFill="1" applyBorder="1" applyAlignment="1">
      <alignment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3" fontId="5" fillId="0" borderId="1" xfId="1" applyNumberFormat="1" applyFont="1" applyBorder="1" applyAlignment="1">
      <alignment horizontal="right" vertical="center" wrapText="1"/>
    </xf>
    <xf numFmtId="3" fontId="5" fillId="0" borderId="1" xfId="1" applyNumberFormat="1" applyFont="1" applyBorder="1" applyAlignment="1">
      <alignment horizontal="center" vertical="center" wrapText="1"/>
    </xf>
    <xf numFmtId="3" fontId="4" fillId="0" borderId="8" xfId="1" applyNumberFormat="1" applyFont="1" applyBorder="1" applyAlignment="1">
      <alignment horizontal="right" vertical="center" wrapText="1"/>
    </xf>
    <xf numFmtId="3" fontId="5" fillId="0" borderId="8" xfId="1" applyNumberFormat="1" applyFont="1" applyBorder="1" applyAlignment="1">
      <alignment horizontal="right" vertical="center" wrapText="1"/>
    </xf>
    <xf numFmtId="0" fontId="4" fillId="0" borderId="8" xfId="1" applyFont="1" applyBorder="1" applyAlignment="1">
      <alignment horizontal="right" vertical="center" wrapText="1"/>
    </xf>
    <xf numFmtId="3" fontId="4" fillId="0" borderId="1" xfId="1" applyNumberFormat="1" applyFont="1" applyBorder="1" applyAlignment="1">
      <alignment horizontal="right" vertical="center" wrapText="1"/>
    </xf>
    <xf numFmtId="0" fontId="4" fillId="0" borderId="1" xfId="1" applyFont="1" applyBorder="1" applyAlignment="1">
      <alignment horizontal="right" vertical="center" wrapText="1"/>
    </xf>
    <xf numFmtId="3" fontId="4" fillId="0" borderId="1" xfId="1" applyNumberFormat="1" applyFont="1" applyBorder="1" applyAlignment="1">
      <alignment horizontal="right" wrapText="1"/>
    </xf>
    <xf numFmtId="1" fontId="8" fillId="0" borderId="0" xfId="2" applyNumberFormat="1" applyFont="1" applyAlignment="1">
      <alignment wrapText="1"/>
    </xf>
    <xf numFmtId="0" fontId="8" fillId="0" borderId="0" xfId="2" applyFont="1" applyAlignment="1">
      <alignment wrapText="1"/>
    </xf>
    <xf numFmtId="49" fontId="4" fillId="0" borderId="1" xfId="1" applyNumberFormat="1" applyFont="1" applyBorder="1" applyAlignment="1">
      <alignment horizontal="right" vertical="center" wrapText="1"/>
    </xf>
    <xf numFmtId="0" fontId="5" fillId="0" borderId="1" xfId="1" applyFont="1" applyBorder="1" applyAlignment="1">
      <alignment horizontal="right" vertical="center" wrapText="1"/>
    </xf>
    <xf numFmtId="3" fontId="4" fillId="0" borderId="1" xfId="2" applyNumberFormat="1" applyFont="1" applyBorder="1" applyAlignment="1">
      <alignment horizontal="center" vertical="center" wrapText="1"/>
    </xf>
    <xf numFmtId="0" fontId="4" fillId="2" borderId="2" xfId="1" applyFont="1" applyFill="1" applyBorder="1" applyAlignment="1">
      <alignment horizontal="justify" vertical="top" wrapText="1"/>
    </xf>
    <xf numFmtId="0" fontId="4" fillId="0" borderId="0" xfId="4" applyFont="1"/>
    <xf numFmtId="0" fontId="4" fillId="0" borderId="0" xfId="2" applyFont="1"/>
    <xf numFmtId="0" fontId="9" fillId="0" borderId="0" xfId="2" applyFont="1"/>
    <xf numFmtId="0" fontId="5" fillId="0" borderId="1" xfId="1" applyFont="1" applyBorder="1" applyAlignment="1">
      <alignment horizontal="center" vertical="center" wrapText="1"/>
    </xf>
    <xf numFmtId="3" fontId="5" fillId="5" borderId="1" xfId="1" applyNumberFormat="1" applyFont="1" applyFill="1" applyBorder="1" applyAlignment="1">
      <alignment horizontal="center" vertical="center" wrapText="1"/>
    </xf>
    <xf numFmtId="3" fontId="4" fillId="5" borderId="1" xfId="1" applyNumberFormat="1" applyFont="1" applyFill="1" applyBorder="1" applyAlignment="1">
      <alignment horizontal="center" vertical="center" wrapText="1"/>
    </xf>
    <xf numFmtId="3" fontId="4" fillId="0" borderId="1" xfId="1" applyNumberFormat="1" applyFont="1" applyBorder="1" applyAlignment="1">
      <alignment horizontal="center" vertical="center" wrapText="1"/>
    </xf>
    <xf numFmtId="3" fontId="4" fillId="4" borderId="1" xfId="1" applyNumberFormat="1" applyFont="1" applyFill="1" applyBorder="1" applyAlignment="1">
      <alignment horizontal="center" vertical="center" wrapText="1"/>
    </xf>
    <xf numFmtId="4" fontId="4" fillId="0" borderId="0" xfId="2" applyNumberFormat="1" applyFont="1"/>
    <xf numFmtId="3" fontId="5" fillId="4" borderId="1" xfId="1" applyNumberFormat="1" applyFont="1" applyFill="1" applyBorder="1" applyAlignment="1">
      <alignment horizontal="center" vertical="center" wrapText="1"/>
    </xf>
    <xf numFmtId="3" fontId="4" fillId="0" borderId="0" xfId="2" applyNumberFormat="1" applyFont="1"/>
    <xf numFmtId="0" fontId="4" fillId="0" borderId="0" xfId="1" applyFont="1" applyAlignment="1">
      <alignment horizontal="left" vertical="top" wrapText="1"/>
    </xf>
    <xf numFmtId="3" fontId="1" fillId="0" borderId="0" xfId="2" applyNumberFormat="1" applyAlignment="1">
      <alignment wrapText="1"/>
    </xf>
    <xf numFmtId="3" fontId="1" fillId="0" borderId="0" xfId="1" applyNumberFormat="1"/>
    <xf numFmtId="0" fontId="4" fillId="0" borderId="0" xfId="5" applyFont="1" applyAlignment="1">
      <alignment wrapText="1"/>
    </xf>
    <xf numFmtId="0" fontId="13" fillId="0" borderId="0" xfId="5" applyFont="1" applyAlignment="1">
      <alignment horizontal="center" wrapText="1"/>
    </xf>
    <xf numFmtId="0" fontId="1" fillId="0" borderId="0" xfId="5" applyAlignment="1">
      <alignment horizontal="center" wrapText="1"/>
    </xf>
    <xf numFmtId="0" fontId="14" fillId="0" borderId="0" xfId="2" applyFont="1" applyAlignment="1">
      <alignment horizontal="justify" wrapText="1"/>
    </xf>
    <xf numFmtId="49" fontId="4" fillId="0" borderId="0" xfId="5" applyNumberFormat="1" applyFont="1" applyAlignment="1">
      <alignment horizontal="center" vertical="center" wrapText="1"/>
    </xf>
    <xf numFmtId="49" fontId="1" fillId="0" borderId="0" xfId="5" applyNumberFormat="1" applyAlignment="1">
      <alignment horizontal="center" vertical="center" wrapText="1"/>
    </xf>
    <xf numFmtId="0" fontId="13" fillId="0" borderId="6" xfId="5" applyFont="1" applyBorder="1" applyAlignment="1">
      <alignment horizontal="center" wrapText="1"/>
    </xf>
    <xf numFmtId="0" fontId="1" fillId="0" borderId="6" xfId="5" applyBorder="1" applyAlignment="1">
      <alignment horizontal="center" wrapText="1"/>
    </xf>
    <xf numFmtId="0" fontId="5" fillId="0" borderId="1" xfId="1" applyFont="1" applyBorder="1" applyAlignment="1">
      <alignment horizontal="left" vertical="top" wrapText="1"/>
    </xf>
    <xf numFmtId="0" fontId="4" fillId="0" borderId="1" xfId="1" applyFont="1" applyBorder="1" applyAlignment="1">
      <alignment horizontal="left" vertical="top" wrapText="1"/>
    </xf>
    <xf numFmtId="0" fontId="4" fillId="0" borderId="0" xfId="5" applyFont="1" applyAlignment="1">
      <alignment wrapText="1"/>
    </xf>
    <xf numFmtId="0" fontId="1" fillId="0" borderId="0" xfId="5" applyAlignment="1">
      <alignment wrapText="1"/>
    </xf>
    <xf numFmtId="49" fontId="1" fillId="0" borderId="0" xfId="5" applyNumberFormat="1" applyAlignment="1">
      <alignment wrapText="1"/>
    </xf>
    <xf numFmtId="0" fontId="12" fillId="0" borderId="1" xfId="1" applyFont="1" applyBorder="1" applyAlignment="1">
      <alignment vertical="top" wrapText="1"/>
    </xf>
    <xf numFmtId="0" fontId="4" fillId="0" borderId="1" xfId="1" applyFont="1" applyBorder="1" applyAlignment="1">
      <alignment vertical="top" wrapText="1"/>
    </xf>
    <xf numFmtId="0" fontId="12" fillId="0" borderId="1" xfId="1" applyFont="1" applyBorder="1" applyAlignment="1">
      <alignment horizontal="left" wrapText="1"/>
    </xf>
    <xf numFmtId="0" fontId="4" fillId="0" borderId="1" xfId="1" applyFont="1" applyBorder="1" applyAlignment="1">
      <alignment horizontal="left" wrapText="1"/>
    </xf>
    <xf numFmtId="0" fontId="12" fillId="0" borderId="1" xfId="1" applyFont="1" applyBorder="1" applyAlignment="1">
      <alignment horizontal="left" vertical="top" wrapText="1"/>
    </xf>
    <xf numFmtId="0" fontId="5" fillId="5" borderId="1" xfId="1" applyFont="1" applyFill="1" applyBorder="1" applyAlignment="1">
      <alignment horizontal="left" wrapText="1"/>
    </xf>
    <xf numFmtId="0" fontId="5" fillId="0" borderId="1" xfId="1" applyFont="1" applyBorder="1" applyAlignment="1">
      <alignment horizontal="left" wrapText="1"/>
    </xf>
    <xf numFmtId="49" fontId="4" fillId="4" borderId="1" xfId="1" applyNumberFormat="1" applyFont="1" applyFill="1" applyBorder="1" applyAlignment="1">
      <alignment horizontal="justify" vertical="top" wrapText="1"/>
    </xf>
    <xf numFmtId="49" fontId="10"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49" fontId="5" fillId="0" borderId="8" xfId="1" applyNumberFormat="1" applyFont="1" applyBorder="1" applyAlignment="1">
      <alignment horizontal="left" vertical="top" wrapText="1"/>
    </xf>
    <xf numFmtId="49" fontId="5" fillId="0" borderId="7" xfId="1" applyNumberFormat="1" applyFont="1" applyBorder="1" applyAlignment="1">
      <alignment horizontal="left" vertical="top" wrapText="1"/>
    </xf>
    <xf numFmtId="49" fontId="5" fillId="0" borderId="5" xfId="1" applyNumberFormat="1" applyFont="1" applyBorder="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49" fontId="4" fillId="0" borderId="2" xfId="1" applyNumberFormat="1" applyFont="1" applyBorder="1" applyAlignment="1">
      <alignment horizontal="justify" vertical="top" wrapText="1"/>
    </xf>
    <xf numFmtId="49" fontId="4" fillId="0" borderId="3" xfId="1" applyNumberFormat="1" applyFont="1" applyBorder="1" applyAlignment="1">
      <alignment horizontal="justify" vertical="top" wrapText="1"/>
    </xf>
    <xf numFmtId="49" fontId="4" fillId="0" borderId="4" xfId="1" applyNumberFormat="1" applyFont="1" applyBorder="1" applyAlignment="1">
      <alignment horizontal="justify" vertical="top" wrapText="1"/>
    </xf>
    <xf numFmtId="0" fontId="4" fillId="2" borderId="2" xfId="1" applyFont="1" applyFill="1" applyBorder="1" applyAlignment="1">
      <alignment horizontal="left" vertical="top" wrapText="1"/>
    </xf>
    <xf numFmtId="0" fontId="4" fillId="2" borderId="3" xfId="1" applyFont="1" applyFill="1" applyBorder="1" applyAlignment="1">
      <alignment horizontal="left" vertical="top" wrapText="1"/>
    </xf>
    <xf numFmtId="0" fontId="4" fillId="2" borderId="4" xfId="1" applyFont="1" applyFill="1" applyBorder="1" applyAlignment="1">
      <alignment horizontal="left" vertical="top" wrapText="1"/>
    </xf>
    <xf numFmtId="0" fontId="5" fillId="0" borderId="2" xfId="1" applyFont="1" applyBorder="1" applyAlignment="1">
      <alignment horizontal="center" vertical="top" wrapText="1"/>
    </xf>
    <xf numFmtId="0" fontId="5" fillId="0" borderId="4" xfId="1" applyFont="1" applyBorder="1" applyAlignment="1">
      <alignment horizontal="center" vertical="top" wrapText="1"/>
    </xf>
    <xf numFmtId="0" fontId="4" fillId="0" borderId="2" xfId="1" applyFont="1" applyBorder="1" applyAlignment="1">
      <alignment horizontal="justify" vertical="top" wrapText="1"/>
    </xf>
    <xf numFmtId="0" fontId="4" fillId="0" borderId="3" xfId="1" applyFont="1" applyBorder="1" applyAlignment="1">
      <alignment horizontal="justify" vertical="top" wrapText="1"/>
    </xf>
    <xf numFmtId="0" fontId="4" fillId="0" borderId="4" xfId="1" applyFont="1" applyBorder="1" applyAlignment="1">
      <alignment horizontal="justify" vertical="top" wrapText="1"/>
    </xf>
    <xf numFmtId="49" fontId="4" fillId="2" borderId="2" xfId="1" applyNumberFormat="1" applyFont="1" applyFill="1" applyBorder="1" applyAlignment="1">
      <alignment horizontal="left" vertical="top" wrapText="1"/>
    </xf>
    <xf numFmtId="49" fontId="4" fillId="2" borderId="3" xfId="1" applyNumberFormat="1" applyFont="1" applyFill="1" applyBorder="1" applyAlignment="1">
      <alignment horizontal="left" vertical="top" wrapText="1"/>
    </xf>
    <xf numFmtId="49" fontId="4" fillId="2" borderId="4" xfId="1" applyNumberFormat="1" applyFont="1" applyFill="1" applyBorder="1" applyAlignment="1">
      <alignment horizontal="left" vertical="top"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49" fontId="4" fillId="4" borderId="2" xfId="2" applyNumberFormat="1" applyFont="1" applyFill="1" applyBorder="1" applyAlignment="1">
      <alignment horizontal="justify" vertical="center" wrapText="1"/>
    </xf>
    <xf numFmtId="49" fontId="4" fillId="4" borderId="3" xfId="2" applyNumberFormat="1" applyFont="1" applyFill="1" applyBorder="1" applyAlignment="1">
      <alignment horizontal="justify" vertical="center" wrapText="1"/>
    </xf>
    <xf numFmtId="49" fontId="4" fillId="4" borderId="4" xfId="2" applyNumberFormat="1" applyFont="1" applyFill="1" applyBorder="1" applyAlignment="1">
      <alignment horizontal="justify" vertical="center" wrapText="1"/>
    </xf>
    <xf numFmtId="49" fontId="4" fillId="0" borderId="2" xfId="2" applyNumberFormat="1" applyFont="1" applyBorder="1" applyAlignment="1">
      <alignment horizontal="justify" vertical="center" wrapText="1"/>
    </xf>
    <xf numFmtId="49" fontId="4" fillId="0" borderId="3" xfId="2" applyNumberFormat="1" applyFont="1" applyBorder="1" applyAlignment="1">
      <alignment horizontal="justify" vertical="center" wrapText="1"/>
    </xf>
    <xf numFmtId="49" fontId="4" fillId="0" borderId="4" xfId="2" applyNumberFormat="1" applyFont="1" applyBorder="1" applyAlignment="1">
      <alignment horizontal="justify" vertical="center" wrapText="1"/>
    </xf>
    <xf numFmtId="0" fontId="5" fillId="0" borderId="2" xfId="1" applyFont="1" applyBorder="1" applyAlignment="1">
      <alignment horizontal="left" wrapText="1"/>
    </xf>
    <xf numFmtId="0" fontId="5" fillId="0" borderId="3" xfId="1" applyFont="1" applyBorder="1" applyAlignment="1">
      <alignment horizontal="left" wrapText="1"/>
    </xf>
    <xf numFmtId="0" fontId="5" fillId="0" borderId="4" xfId="1" applyFont="1" applyBorder="1" applyAlignment="1">
      <alignment horizontal="left" wrapText="1"/>
    </xf>
    <xf numFmtId="0" fontId="5" fillId="2" borderId="2" xfId="1" applyFont="1" applyFill="1" applyBorder="1" applyAlignment="1">
      <alignment horizontal="left" wrapText="1"/>
    </xf>
    <xf numFmtId="0" fontId="5" fillId="2" borderId="3" xfId="1" applyFont="1" applyFill="1" applyBorder="1" applyAlignment="1">
      <alignment horizontal="left" wrapText="1"/>
    </xf>
    <xf numFmtId="0" fontId="5" fillId="2" borderId="4" xfId="1" applyFont="1" applyFill="1" applyBorder="1" applyAlignment="1">
      <alignment horizontal="left"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6" fillId="0" borderId="2" xfId="1" applyFont="1" applyBorder="1" applyAlignment="1">
      <alignment vertical="top" wrapText="1"/>
    </xf>
    <xf numFmtId="0" fontId="6" fillId="0" borderId="4" xfId="1" applyFont="1" applyBorder="1" applyAlignment="1">
      <alignment vertical="top" wrapText="1"/>
    </xf>
    <xf numFmtId="0" fontId="5" fillId="2" borderId="2" xfId="1" applyFont="1" applyFill="1" applyBorder="1" applyAlignment="1">
      <alignment horizontal="justify" vertical="top" wrapText="1"/>
    </xf>
    <xf numFmtId="0" fontId="5" fillId="2" borderId="3" xfId="1" applyFont="1" applyFill="1" applyBorder="1" applyAlignment="1">
      <alignment horizontal="justify" vertical="top" wrapText="1"/>
    </xf>
    <xf numFmtId="0" fontId="5" fillId="2" borderId="4" xfId="1" applyFont="1" applyFill="1" applyBorder="1" applyAlignment="1">
      <alignment horizontal="justify" vertical="top" wrapText="1"/>
    </xf>
    <xf numFmtId="49" fontId="4" fillId="0" borderId="2" xfId="2" applyNumberFormat="1" applyFont="1" applyBorder="1" applyAlignment="1">
      <alignment horizontal="justify" vertical="top" wrapText="1"/>
    </xf>
    <xf numFmtId="49" fontId="4" fillId="0" borderId="3" xfId="2" applyNumberFormat="1" applyFont="1" applyBorder="1" applyAlignment="1">
      <alignment horizontal="justify" vertical="top" wrapText="1"/>
    </xf>
    <xf numFmtId="49" fontId="4" fillId="0" borderId="4" xfId="2" applyNumberFormat="1" applyFont="1" applyBorder="1" applyAlignment="1">
      <alignment horizontal="justify" vertical="top" wrapText="1"/>
    </xf>
    <xf numFmtId="1" fontId="4" fillId="3" borderId="0" xfId="2" applyNumberFormat="1" applyFont="1" applyFill="1" applyAlignment="1">
      <alignment horizontal="center" wrapText="1"/>
    </xf>
    <xf numFmtId="0" fontId="1" fillId="0" borderId="0" xfId="2" applyAlignment="1">
      <alignment horizontal="center" wrapText="1"/>
    </xf>
    <xf numFmtId="49" fontId="4" fillId="4" borderId="2" xfId="2" applyNumberFormat="1" applyFont="1" applyFill="1" applyBorder="1" applyAlignment="1">
      <alignment horizontal="justify" vertical="top" wrapText="1"/>
    </xf>
    <xf numFmtId="49" fontId="4" fillId="4" borderId="3" xfId="2" applyNumberFormat="1" applyFont="1" applyFill="1" applyBorder="1" applyAlignment="1">
      <alignment horizontal="justify" vertical="top" wrapText="1"/>
    </xf>
    <xf numFmtId="49" fontId="4" fillId="4" borderId="4" xfId="2" applyNumberFormat="1" applyFont="1" applyFill="1" applyBorder="1" applyAlignment="1">
      <alignment horizontal="justify" vertical="top" wrapText="1"/>
    </xf>
    <xf numFmtId="0" fontId="5" fillId="2" borderId="2" xfId="1" applyFont="1" applyFill="1" applyBorder="1" applyAlignment="1">
      <alignment vertical="top" wrapText="1"/>
    </xf>
    <xf numFmtId="0" fontId="5" fillId="2" borderId="3" xfId="1" applyFont="1" applyFill="1" applyBorder="1" applyAlignment="1">
      <alignment vertical="top" wrapText="1"/>
    </xf>
    <xf numFmtId="0" fontId="5" fillId="2" borderId="4" xfId="1" applyFont="1" applyFill="1" applyBorder="1" applyAlignment="1">
      <alignment vertical="top" wrapText="1"/>
    </xf>
    <xf numFmtId="0" fontId="3" fillId="0" borderId="0" xfId="3" applyFont="1" applyAlignment="1">
      <alignment horizontal="center" vertical="top" wrapText="1"/>
    </xf>
    <xf numFmtId="0" fontId="5" fillId="2" borderId="0" xfId="1" applyFont="1" applyFill="1" applyAlignment="1">
      <alignment horizontal="left" vertical="top" wrapText="1"/>
    </xf>
    <xf numFmtId="0" fontId="5" fillId="0" borderId="0" xfId="1" applyFont="1" applyAlignment="1">
      <alignment horizontal="left" wrapText="1"/>
    </xf>
    <xf numFmtId="0" fontId="5" fillId="2" borderId="0" xfId="3" applyFont="1" applyFill="1" applyBorder="1" applyAlignment="1">
      <alignment horizontal="left" vertical="top" wrapText="1"/>
    </xf>
    <xf numFmtId="0" fontId="5" fillId="0" borderId="0" xfId="3" applyFont="1" applyBorder="1" applyAlignment="1">
      <alignment horizontal="justify" vertical="top"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cellXfs>
  <cellStyles count="6">
    <cellStyle name="Normal" xfId="0" builtinId="0"/>
    <cellStyle name="Normal 2 2" xfId="2" xr:uid="{EEA05C41-389A-408D-919B-01D73E697443}"/>
    <cellStyle name="Normal 2 2 2" xfId="5" xr:uid="{CEFFF63A-0242-4D02-A283-8471E29AE3B7}"/>
    <cellStyle name="Normal 3 2" xfId="1" xr:uid="{9DC3F5CB-CD45-40B0-9964-CEFEBA1360DB}"/>
    <cellStyle name="Normal_Sheet1" xfId="3" xr:uid="{E37C7551-973E-49EB-83F4-32EDADB7B0C1}"/>
    <cellStyle name="Parasts 2 2" xfId="4" xr:uid="{2468D93D-1116-4EF9-91DB-6EBF69A9A2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B9299-39FB-473F-9891-4FABE42DF31A}">
  <sheetPr>
    <tabColor theme="9" tint="0.79998168889431442"/>
    <pageSetUpPr fitToPage="1"/>
  </sheetPr>
  <dimension ref="A1:U98"/>
  <sheetViews>
    <sheetView tabSelected="1" topLeftCell="A83" zoomScale="60" zoomScaleNormal="60" workbookViewId="0">
      <selection activeCell="B67" sqref="B67:J67"/>
    </sheetView>
  </sheetViews>
  <sheetFormatPr defaultColWidth="7.75" defaultRowHeight="12.5" x14ac:dyDescent="0.25"/>
  <cols>
    <col min="1" max="1" width="3.08203125" style="4" customWidth="1"/>
    <col min="2" max="2" width="23.75" style="4" customWidth="1"/>
    <col min="3" max="3" width="14.25" style="4" customWidth="1"/>
    <col min="4" max="4" width="4.5" style="4" customWidth="1"/>
    <col min="5" max="5" width="18.5" style="4" customWidth="1"/>
    <col min="6" max="7" width="12.5" style="4" customWidth="1"/>
    <col min="8" max="8" width="17.25" style="4" customWidth="1"/>
    <col min="9" max="9" width="18.83203125" style="4" customWidth="1"/>
    <col min="10" max="10" width="18.25" style="4" customWidth="1"/>
    <col min="11" max="11" width="7.75" style="4"/>
    <col min="12" max="12" width="7.75" style="3"/>
    <col min="13" max="13" width="7.75" style="4"/>
    <col min="14" max="14" width="9.25" style="4" customWidth="1"/>
    <col min="15" max="15" width="7.75" style="4"/>
    <col min="16" max="16" width="9.25" style="4" customWidth="1"/>
    <col min="17" max="16384" width="7.75" style="4"/>
  </cols>
  <sheetData>
    <row r="1" spans="1:16" ht="0.75" customHeight="1" x14ac:dyDescent="0.25">
      <c r="A1" s="1" t="s">
        <v>0</v>
      </c>
      <c r="B1" s="1" t="s">
        <v>1</v>
      </c>
      <c r="C1" s="1"/>
      <c r="D1" s="1" t="s">
        <v>2</v>
      </c>
      <c r="E1" s="1" t="s">
        <v>3</v>
      </c>
      <c r="F1" s="1" t="s">
        <v>4</v>
      </c>
      <c r="G1" s="1" t="s">
        <v>5</v>
      </c>
      <c r="H1" s="2"/>
      <c r="I1" s="2"/>
      <c r="J1" s="2"/>
      <c r="K1" s="2"/>
    </row>
    <row r="2" spans="1:16" ht="15.75" customHeight="1" x14ac:dyDescent="0.3">
      <c r="A2" s="2"/>
      <c r="B2" s="141" t="s">
        <v>6</v>
      </c>
      <c r="C2" s="141"/>
      <c r="D2" s="141"/>
      <c r="E2" s="141"/>
      <c r="F2" s="141"/>
      <c r="G2" s="141"/>
      <c r="H2" s="141"/>
      <c r="I2" s="141"/>
      <c r="J2" s="141"/>
      <c r="K2" s="2"/>
      <c r="L2" s="4"/>
      <c r="M2" s="5"/>
    </row>
    <row r="3" spans="1:16" ht="13.5" customHeight="1" x14ac:dyDescent="0.3">
      <c r="A3" s="6"/>
      <c r="B3" s="7"/>
      <c r="C3" s="7"/>
      <c r="D3" s="7"/>
      <c r="E3" s="7"/>
      <c r="F3" s="7"/>
      <c r="G3" s="7"/>
      <c r="H3" s="7"/>
      <c r="I3" s="7"/>
      <c r="J3" s="2"/>
      <c r="K3" s="2"/>
      <c r="L3" s="8"/>
      <c r="M3" s="5"/>
    </row>
    <row r="4" spans="1:16" ht="13.5" customHeight="1" x14ac:dyDescent="0.3">
      <c r="A4" s="9"/>
      <c r="B4" s="142" t="s">
        <v>7</v>
      </c>
      <c r="C4" s="142"/>
      <c r="D4" s="143" t="s">
        <v>8</v>
      </c>
      <c r="E4" s="143"/>
      <c r="F4" s="143"/>
      <c r="G4" s="143"/>
      <c r="H4" s="10"/>
      <c r="I4" s="10"/>
      <c r="J4" s="10"/>
      <c r="K4" s="2"/>
      <c r="L4" s="8"/>
      <c r="M4" s="5"/>
    </row>
    <row r="5" spans="1:16" ht="12.75" customHeight="1" x14ac:dyDescent="0.3">
      <c r="A5" s="9"/>
      <c r="B5" s="144" t="s">
        <v>9</v>
      </c>
      <c r="C5" s="144"/>
      <c r="D5" s="145" t="s">
        <v>10</v>
      </c>
      <c r="E5" s="145"/>
      <c r="F5" s="145"/>
      <c r="G5" s="145"/>
      <c r="H5" s="145"/>
      <c r="I5" s="145"/>
      <c r="J5" s="145"/>
      <c r="K5" s="2"/>
      <c r="L5" s="8"/>
      <c r="M5" s="5"/>
    </row>
    <row r="6" spans="1:16" ht="13" x14ac:dyDescent="0.3">
      <c r="A6" s="9"/>
      <c r="B6" s="11" t="s">
        <v>11</v>
      </c>
      <c r="C6" s="12" t="s">
        <v>12</v>
      </c>
      <c r="D6" s="13"/>
      <c r="E6" s="13"/>
      <c r="F6" s="13"/>
      <c r="G6" s="13"/>
      <c r="H6" s="13"/>
      <c r="I6" s="13"/>
      <c r="J6" s="10"/>
      <c r="K6" s="2"/>
      <c r="L6" s="8"/>
      <c r="M6" s="5"/>
    </row>
    <row r="7" spans="1:16" ht="13" x14ac:dyDescent="0.3">
      <c r="A7" s="9"/>
      <c r="B7" s="9"/>
      <c r="C7" s="9"/>
      <c r="D7" s="14"/>
      <c r="E7" s="14"/>
      <c r="F7" s="14"/>
      <c r="G7" s="10"/>
      <c r="H7" s="10"/>
      <c r="I7" s="10"/>
      <c r="J7" s="10"/>
      <c r="K7" s="2"/>
      <c r="L7" s="8"/>
      <c r="M7" s="5"/>
    </row>
    <row r="8" spans="1:16" ht="12.75" customHeight="1" x14ac:dyDescent="0.3">
      <c r="A8" s="15" t="s">
        <v>13</v>
      </c>
      <c r="B8" s="146" t="s">
        <v>14</v>
      </c>
      <c r="C8" s="147"/>
      <c r="D8" s="147"/>
      <c r="E8" s="147"/>
      <c r="F8" s="147"/>
      <c r="G8" s="147"/>
      <c r="H8" s="147"/>
      <c r="I8" s="147"/>
      <c r="J8" s="148"/>
      <c r="K8" s="2"/>
      <c r="L8" s="133" t="s">
        <v>15</v>
      </c>
      <c r="M8" s="134"/>
    </row>
    <row r="9" spans="1:16" ht="30" customHeight="1" x14ac:dyDescent="0.25">
      <c r="A9" s="16" t="s">
        <v>16</v>
      </c>
      <c r="B9" s="17" t="s">
        <v>17</v>
      </c>
      <c r="C9" s="135" t="s">
        <v>18</v>
      </c>
      <c r="D9" s="136"/>
      <c r="E9" s="136"/>
      <c r="F9" s="136"/>
      <c r="G9" s="136"/>
      <c r="H9" s="136"/>
      <c r="I9" s="136"/>
      <c r="J9" s="137"/>
      <c r="K9" s="2"/>
      <c r="L9" s="18">
        <f>LEN(TRIM(C9))</f>
        <v>311</v>
      </c>
      <c r="M9" s="19" t="s">
        <v>19</v>
      </c>
      <c r="P9" s="20"/>
    </row>
    <row r="10" spans="1:16" ht="285.64999999999998" customHeight="1" x14ac:dyDescent="0.25">
      <c r="A10" s="21" t="s">
        <v>20</v>
      </c>
      <c r="B10" s="17" t="s">
        <v>21</v>
      </c>
      <c r="C10" s="135" t="s">
        <v>22</v>
      </c>
      <c r="D10" s="136"/>
      <c r="E10" s="136"/>
      <c r="F10" s="136"/>
      <c r="G10" s="136"/>
      <c r="H10" s="136"/>
      <c r="I10" s="136"/>
      <c r="J10" s="137"/>
      <c r="K10" s="2"/>
      <c r="L10" s="22">
        <f>LEN(TRIM(C10))-LEN(SUBSTITUTE(C10," ",""))+1</f>
        <v>413</v>
      </c>
      <c r="M10" s="23" t="s">
        <v>23</v>
      </c>
    </row>
    <row r="11" spans="1:16" ht="45.75" customHeight="1" x14ac:dyDescent="0.3">
      <c r="A11" s="24" t="s">
        <v>24</v>
      </c>
      <c r="B11" s="25" t="s">
        <v>25</v>
      </c>
      <c r="C11" s="90" t="s">
        <v>26</v>
      </c>
      <c r="D11" s="91"/>
      <c r="E11" s="91"/>
      <c r="F11" s="91"/>
      <c r="G11" s="91"/>
      <c r="H11" s="91"/>
      <c r="I11" s="91"/>
      <c r="J11" s="92"/>
      <c r="K11" s="2"/>
      <c r="L11" s="8"/>
      <c r="M11" s="5"/>
    </row>
    <row r="12" spans="1:16" ht="27.75" customHeight="1" x14ac:dyDescent="0.25">
      <c r="A12" s="16" t="s">
        <v>27</v>
      </c>
      <c r="B12" s="138" t="s">
        <v>28</v>
      </c>
      <c r="C12" s="139"/>
      <c r="D12" s="140"/>
      <c r="E12" s="90" t="s">
        <v>29</v>
      </c>
      <c r="F12" s="91"/>
      <c r="G12" s="91"/>
      <c r="H12" s="91"/>
      <c r="I12" s="91"/>
      <c r="J12" s="92"/>
      <c r="K12" s="26"/>
      <c r="L12" s="4"/>
    </row>
    <row r="13" spans="1:16" ht="133.15" customHeight="1" x14ac:dyDescent="0.3">
      <c r="A13" s="84" t="s">
        <v>30</v>
      </c>
      <c r="B13" s="17" t="s">
        <v>31</v>
      </c>
      <c r="C13" s="125" t="s">
        <v>32</v>
      </c>
      <c r="D13" s="126"/>
      <c r="E13" s="90" t="s">
        <v>33</v>
      </c>
      <c r="F13" s="91"/>
      <c r="G13" s="91"/>
      <c r="H13" s="91"/>
      <c r="I13" s="91"/>
      <c r="J13" s="92"/>
      <c r="K13" s="2"/>
      <c r="L13" s="27">
        <f>LEN(TRIM(E13))-LEN(SUBSTITUTE(E13," ",""))+1</f>
        <v>164</v>
      </c>
      <c r="M13" s="28" t="s">
        <v>23</v>
      </c>
    </row>
    <row r="14" spans="1:16" ht="38.25" customHeight="1" x14ac:dyDescent="0.3">
      <c r="A14" s="86"/>
      <c r="B14" s="17" t="s">
        <v>34</v>
      </c>
      <c r="C14" s="125" t="s">
        <v>35</v>
      </c>
      <c r="D14" s="126"/>
      <c r="E14" s="90" t="s">
        <v>29</v>
      </c>
      <c r="F14" s="91"/>
      <c r="G14" s="91"/>
      <c r="H14" s="91"/>
      <c r="I14" s="91"/>
      <c r="J14" s="92"/>
      <c r="K14" s="2"/>
      <c r="L14" s="29">
        <f>LEN(TRIM(E14))-LEN(SUBSTITUTE(E14," ",""))+1</f>
        <v>1</v>
      </c>
      <c r="M14" s="30" t="s">
        <v>23</v>
      </c>
    </row>
    <row r="15" spans="1:16" ht="38.25" customHeight="1" x14ac:dyDescent="0.25">
      <c r="A15" s="84" t="s">
        <v>36</v>
      </c>
      <c r="B15" s="127" t="s">
        <v>37</v>
      </c>
      <c r="C15" s="128"/>
      <c r="D15" s="128"/>
      <c r="E15" s="129"/>
      <c r="F15" s="127" t="s">
        <v>38</v>
      </c>
      <c r="G15" s="128"/>
      <c r="H15" s="128"/>
      <c r="I15" s="128"/>
      <c r="J15" s="129"/>
      <c r="K15" s="2"/>
    </row>
    <row r="16" spans="1:16" ht="42" customHeight="1" x14ac:dyDescent="0.25">
      <c r="A16" s="86"/>
      <c r="B16" s="130" t="s">
        <v>39</v>
      </c>
      <c r="C16" s="131"/>
      <c r="D16" s="131"/>
      <c r="E16" s="132"/>
      <c r="F16" s="130" t="s">
        <v>40</v>
      </c>
      <c r="G16" s="131"/>
      <c r="H16" s="131"/>
      <c r="I16" s="131"/>
      <c r="J16" s="132"/>
      <c r="K16" s="2"/>
    </row>
    <row r="17" spans="1:13" ht="14.25" customHeight="1" x14ac:dyDescent="0.25">
      <c r="A17" s="84" t="s">
        <v>41</v>
      </c>
      <c r="B17" s="87" t="s">
        <v>42</v>
      </c>
      <c r="C17" s="88"/>
      <c r="D17" s="88"/>
      <c r="E17" s="88"/>
      <c r="F17" s="88"/>
      <c r="G17" s="88"/>
      <c r="H17" s="88"/>
      <c r="I17" s="88"/>
      <c r="J17" s="89"/>
    </row>
    <row r="18" spans="1:13" ht="61.5" customHeight="1" x14ac:dyDescent="0.25">
      <c r="A18" s="85"/>
      <c r="B18" s="122" t="s">
        <v>43</v>
      </c>
      <c r="C18" s="123"/>
      <c r="D18" s="124"/>
      <c r="E18" s="31" t="s">
        <v>44</v>
      </c>
      <c r="F18" s="31" t="s">
        <v>45</v>
      </c>
      <c r="G18" s="31" t="s">
        <v>46</v>
      </c>
      <c r="H18" s="32" t="s">
        <v>47</v>
      </c>
      <c r="I18" s="32" t="s">
        <v>48</v>
      </c>
      <c r="J18" s="32" t="s">
        <v>49</v>
      </c>
    </row>
    <row r="19" spans="1:13" ht="12.75" customHeight="1" x14ac:dyDescent="0.3">
      <c r="A19" s="85"/>
      <c r="B19" s="116" t="s">
        <v>50</v>
      </c>
      <c r="C19" s="117"/>
      <c r="D19" s="118"/>
      <c r="E19" s="33">
        <f>E21</f>
        <v>2416183</v>
      </c>
      <c r="F19" s="33">
        <f>F21</f>
        <v>2770428</v>
      </c>
      <c r="G19" s="33">
        <f>G21</f>
        <v>2642330</v>
      </c>
      <c r="H19" s="33">
        <f>H21</f>
        <v>0</v>
      </c>
      <c r="I19" s="33">
        <f>I21</f>
        <v>1019340</v>
      </c>
      <c r="J19" s="34"/>
    </row>
    <row r="20" spans="1:13" ht="15" customHeight="1" x14ac:dyDescent="0.3">
      <c r="A20" s="85"/>
      <c r="B20" s="119" t="s">
        <v>51</v>
      </c>
      <c r="C20" s="120"/>
      <c r="D20" s="121"/>
      <c r="E20" s="33">
        <v>0</v>
      </c>
      <c r="F20" s="33">
        <v>0</v>
      </c>
      <c r="G20" s="33">
        <v>0</v>
      </c>
      <c r="H20" s="35">
        <v>0</v>
      </c>
      <c r="I20" s="36">
        <v>0</v>
      </c>
      <c r="J20" s="37"/>
    </row>
    <row r="21" spans="1:13" ht="13" x14ac:dyDescent="0.25">
      <c r="A21" s="85"/>
      <c r="B21" s="104" t="s">
        <v>52</v>
      </c>
      <c r="C21" s="105"/>
      <c r="D21" s="106"/>
      <c r="E21" s="33">
        <f t="shared" ref="E21:I22" si="0">E34+E47</f>
        <v>2416183</v>
      </c>
      <c r="F21" s="33">
        <f t="shared" si="0"/>
        <v>2770428</v>
      </c>
      <c r="G21" s="33">
        <f t="shared" si="0"/>
        <v>2642330</v>
      </c>
      <c r="H21" s="33">
        <f t="shared" si="0"/>
        <v>0</v>
      </c>
      <c r="I21" s="33">
        <f t="shared" si="0"/>
        <v>1019340</v>
      </c>
      <c r="J21" s="34"/>
    </row>
    <row r="22" spans="1:13" ht="12.75" customHeight="1" x14ac:dyDescent="0.25">
      <c r="A22" s="85"/>
      <c r="B22" s="93" t="s">
        <v>53</v>
      </c>
      <c r="C22" s="94"/>
      <c r="D22" s="95"/>
      <c r="E22" s="33">
        <f t="shared" si="0"/>
        <v>1421105</v>
      </c>
      <c r="F22" s="33">
        <f t="shared" si="0"/>
        <v>1421105</v>
      </c>
      <c r="G22" s="33">
        <f t="shared" si="0"/>
        <v>1421105</v>
      </c>
      <c r="H22" s="38">
        <f t="shared" si="0"/>
        <v>0</v>
      </c>
      <c r="I22" s="33">
        <f t="shared" si="0"/>
        <v>0</v>
      </c>
      <c r="J22" s="39"/>
    </row>
    <row r="23" spans="1:13" ht="12.75" customHeight="1" x14ac:dyDescent="0.25">
      <c r="A23" s="85"/>
      <c r="B23" s="93" t="s">
        <v>54</v>
      </c>
      <c r="C23" s="94"/>
      <c r="D23" s="94"/>
      <c r="E23" s="94"/>
      <c r="F23" s="94"/>
      <c r="G23" s="94"/>
      <c r="H23" s="94"/>
      <c r="I23" s="94"/>
      <c r="J23" s="95"/>
    </row>
    <row r="24" spans="1:13" ht="13.5" customHeight="1" x14ac:dyDescent="0.3">
      <c r="A24" s="85"/>
      <c r="B24" s="101" t="s">
        <v>55</v>
      </c>
      <c r="C24" s="102"/>
      <c r="D24" s="103"/>
      <c r="E24" s="38"/>
      <c r="F24" s="38"/>
      <c r="G24" s="38"/>
      <c r="H24" s="38"/>
      <c r="I24" s="40"/>
      <c r="J24" s="39"/>
    </row>
    <row r="25" spans="1:13" ht="13.5" customHeight="1" x14ac:dyDescent="0.25">
      <c r="A25" s="85"/>
      <c r="B25" s="101" t="s">
        <v>56</v>
      </c>
      <c r="C25" s="102"/>
      <c r="D25" s="103"/>
      <c r="E25" s="33">
        <f>E38+E51</f>
        <v>2416183</v>
      </c>
      <c r="F25" s="33">
        <f>F38+F51</f>
        <v>2770428</v>
      </c>
      <c r="G25" s="33">
        <f>G38+G51</f>
        <v>2642330</v>
      </c>
      <c r="H25" s="33" t="str">
        <f>I44</f>
        <v>0</v>
      </c>
      <c r="I25" s="33">
        <v>0</v>
      </c>
      <c r="J25" s="38"/>
    </row>
    <row r="26" spans="1:13" ht="13.5" hidden="1" customHeight="1" x14ac:dyDescent="0.25">
      <c r="A26" s="85"/>
      <c r="B26" s="104" t="s">
        <v>52</v>
      </c>
      <c r="C26" s="105"/>
      <c r="D26" s="106"/>
      <c r="E26" s="38" t="str">
        <f t="shared" ref="E26:J26" si="1">E30</f>
        <v>0</v>
      </c>
      <c r="F26" s="38" t="str">
        <f t="shared" si="1"/>
        <v>0</v>
      </c>
      <c r="G26" s="38" t="str">
        <f t="shared" si="1"/>
        <v>0</v>
      </c>
      <c r="H26" s="38" t="str">
        <f t="shared" si="1"/>
        <v>0</v>
      </c>
      <c r="I26" s="38">
        <f t="shared" si="1"/>
        <v>0</v>
      </c>
      <c r="J26" s="38" t="e">
        <f t="shared" si="1"/>
        <v>#REF!</v>
      </c>
    </row>
    <row r="27" spans="1:13" ht="13.5" hidden="1" customHeight="1" x14ac:dyDescent="0.25">
      <c r="A27" s="85"/>
      <c r="B27" s="93" t="s">
        <v>53</v>
      </c>
      <c r="C27" s="94"/>
      <c r="D27" s="95"/>
      <c r="E27" s="38">
        <v>0</v>
      </c>
      <c r="F27" s="38">
        <v>0</v>
      </c>
      <c r="G27" s="38">
        <v>0</v>
      </c>
      <c r="H27" s="38"/>
      <c r="I27" s="38">
        <v>0</v>
      </c>
      <c r="J27" s="39">
        <v>0</v>
      </c>
    </row>
    <row r="28" spans="1:13" ht="13.5" hidden="1" customHeight="1" x14ac:dyDescent="0.25">
      <c r="A28" s="85"/>
      <c r="B28" s="93" t="s">
        <v>54</v>
      </c>
      <c r="C28" s="94"/>
      <c r="D28" s="94"/>
      <c r="E28" s="94"/>
      <c r="F28" s="94"/>
      <c r="G28" s="94"/>
      <c r="H28" s="94"/>
      <c r="I28" s="94"/>
      <c r="J28" s="95"/>
    </row>
    <row r="29" spans="1:13" ht="13.5" hidden="1" customHeight="1" x14ac:dyDescent="0.3">
      <c r="A29" s="85"/>
      <c r="B29" s="101" t="s">
        <v>55</v>
      </c>
      <c r="C29" s="102"/>
      <c r="D29" s="103"/>
      <c r="E29" s="38"/>
      <c r="F29" s="38"/>
      <c r="G29" s="38"/>
      <c r="H29" s="38"/>
      <c r="I29" s="40"/>
      <c r="J29" s="39"/>
      <c r="L29" s="41"/>
      <c r="M29" s="42"/>
    </row>
    <row r="30" spans="1:13" ht="13.5" hidden="1" customHeight="1" x14ac:dyDescent="0.25">
      <c r="A30" s="85"/>
      <c r="B30" s="101" t="s">
        <v>56</v>
      </c>
      <c r="C30" s="102"/>
      <c r="D30" s="103"/>
      <c r="E30" s="38" t="str">
        <f>F44</f>
        <v>0</v>
      </c>
      <c r="F30" s="38" t="str">
        <f>G44</f>
        <v>0</v>
      </c>
      <c r="G30" s="38" t="str">
        <f>H44</f>
        <v>0</v>
      </c>
      <c r="H30" s="38" t="str">
        <f>I44</f>
        <v>0</v>
      </c>
      <c r="I30" s="38">
        <f>J44</f>
        <v>0</v>
      </c>
      <c r="J30" s="38" t="e">
        <f>#REF!</f>
        <v>#REF!</v>
      </c>
    </row>
    <row r="31" spans="1:13" ht="24" customHeight="1" x14ac:dyDescent="0.25">
      <c r="A31" s="85"/>
      <c r="B31" s="104" t="s">
        <v>57</v>
      </c>
      <c r="C31" s="105"/>
      <c r="D31" s="106"/>
      <c r="E31" s="38">
        <f>E44+E57</f>
        <v>48</v>
      </c>
      <c r="F31" s="38">
        <f>F44+F57</f>
        <v>48</v>
      </c>
      <c r="G31" s="38">
        <f>G44+G57</f>
        <v>48</v>
      </c>
      <c r="H31" s="38">
        <f>H44+H57</f>
        <v>0</v>
      </c>
      <c r="I31" s="38">
        <f>I44+I57</f>
        <v>0</v>
      </c>
      <c r="J31" s="39">
        <v>0</v>
      </c>
    </row>
    <row r="32" spans="1:13" ht="12.75" customHeight="1" x14ac:dyDescent="0.3">
      <c r="A32" s="85"/>
      <c r="B32" s="116" t="s">
        <v>58</v>
      </c>
      <c r="C32" s="117"/>
      <c r="D32" s="118"/>
      <c r="E32" s="33"/>
      <c r="F32" s="33"/>
      <c r="G32" s="33"/>
      <c r="H32" s="33"/>
      <c r="I32" s="33"/>
      <c r="J32" s="34"/>
    </row>
    <row r="33" spans="1:13" ht="15" customHeight="1" x14ac:dyDescent="0.3">
      <c r="A33" s="85"/>
      <c r="B33" s="119" t="s">
        <v>51</v>
      </c>
      <c r="C33" s="120"/>
      <c r="D33" s="121"/>
      <c r="E33" s="33">
        <v>0</v>
      </c>
      <c r="F33" s="33">
        <v>0</v>
      </c>
      <c r="G33" s="33">
        <v>0</v>
      </c>
      <c r="H33" s="36">
        <v>0</v>
      </c>
      <c r="I33" s="36">
        <v>0</v>
      </c>
      <c r="J33" s="37"/>
    </row>
    <row r="34" spans="1:13" ht="13" x14ac:dyDescent="0.25">
      <c r="A34" s="85"/>
      <c r="B34" s="104" t="s">
        <v>52</v>
      </c>
      <c r="C34" s="105"/>
      <c r="D34" s="106"/>
      <c r="E34" s="33">
        <f>E38</f>
        <v>579067</v>
      </c>
      <c r="F34" s="33">
        <f>F38</f>
        <v>1019340</v>
      </c>
      <c r="G34" s="33">
        <f>G38</f>
        <v>1019340</v>
      </c>
      <c r="H34" s="33" t="str">
        <f>H38</f>
        <v>0</v>
      </c>
      <c r="I34" s="33">
        <f>I38</f>
        <v>1019340</v>
      </c>
      <c r="J34" s="34"/>
    </row>
    <row r="35" spans="1:13" ht="12.75" customHeight="1" x14ac:dyDescent="0.25">
      <c r="A35" s="85"/>
      <c r="B35" s="93" t="s">
        <v>53</v>
      </c>
      <c r="C35" s="94"/>
      <c r="D35" s="95"/>
      <c r="E35" s="33">
        <f>F67</f>
        <v>0</v>
      </c>
      <c r="F35" s="33">
        <f>G67</f>
        <v>0</v>
      </c>
      <c r="G35" s="33">
        <f>H67</f>
        <v>0</v>
      </c>
      <c r="H35" s="33">
        <v>0</v>
      </c>
      <c r="I35" s="33">
        <v>0</v>
      </c>
      <c r="J35" s="39"/>
    </row>
    <row r="36" spans="1:13" ht="12.75" customHeight="1" x14ac:dyDescent="0.25">
      <c r="A36" s="85"/>
      <c r="B36" s="93" t="s">
        <v>54</v>
      </c>
      <c r="C36" s="94"/>
      <c r="D36" s="94"/>
      <c r="E36" s="94"/>
      <c r="F36" s="94"/>
      <c r="G36" s="94"/>
      <c r="H36" s="94"/>
      <c r="I36" s="94"/>
      <c r="J36" s="95"/>
    </row>
    <row r="37" spans="1:13" ht="13.5" customHeight="1" x14ac:dyDescent="0.3">
      <c r="A37" s="85"/>
      <c r="B37" s="101" t="s">
        <v>55</v>
      </c>
      <c r="C37" s="102"/>
      <c r="D37" s="103"/>
      <c r="E37" s="38"/>
      <c r="F37" s="38"/>
      <c r="G37" s="38"/>
      <c r="H37" s="38"/>
      <c r="I37" s="40"/>
      <c r="J37" s="39"/>
    </row>
    <row r="38" spans="1:13" ht="13.5" customHeight="1" x14ac:dyDescent="0.25">
      <c r="A38" s="85"/>
      <c r="B38" s="101" t="s">
        <v>56</v>
      </c>
      <c r="C38" s="102"/>
      <c r="D38" s="103"/>
      <c r="E38" s="38">
        <v>579067</v>
      </c>
      <c r="F38" s="38">
        <v>1019340</v>
      </c>
      <c r="G38" s="38">
        <v>1019340</v>
      </c>
      <c r="H38" s="38" t="str">
        <f>I57</f>
        <v>0</v>
      </c>
      <c r="I38" s="38">
        <v>1019340</v>
      </c>
      <c r="J38" s="38"/>
    </row>
    <row r="39" spans="1:13" ht="13.5" hidden="1" customHeight="1" x14ac:dyDescent="0.25">
      <c r="A39" s="85"/>
      <c r="B39" s="104" t="s">
        <v>52</v>
      </c>
      <c r="C39" s="105"/>
      <c r="D39" s="106"/>
      <c r="E39" s="38" t="str">
        <f t="shared" ref="E39:J39" si="2">E43</f>
        <v>48</v>
      </c>
      <c r="F39" s="38" t="str">
        <f t="shared" si="2"/>
        <v>48</v>
      </c>
      <c r="G39" s="38" t="str">
        <f t="shared" si="2"/>
        <v>0</v>
      </c>
      <c r="H39" s="38" t="str">
        <f t="shared" si="2"/>
        <v>0</v>
      </c>
      <c r="I39" s="38">
        <f t="shared" si="2"/>
        <v>0</v>
      </c>
      <c r="J39" s="38" t="e">
        <f t="shared" si="2"/>
        <v>#REF!</v>
      </c>
    </row>
    <row r="40" spans="1:13" ht="13.5" hidden="1" customHeight="1" x14ac:dyDescent="0.25">
      <c r="A40" s="85"/>
      <c r="B40" s="93" t="s">
        <v>53</v>
      </c>
      <c r="C40" s="94"/>
      <c r="D40" s="95"/>
      <c r="E40" s="38">
        <v>0</v>
      </c>
      <c r="F40" s="38">
        <v>0</v>
      </c>
      <c r="G40" s="38">
        <v>0</v>
      </c>
      <c r="H40" s="38"/>
      <c r="I40" s="38">
        <v>0</v>
      </c>
      <c r="J40" s="39">
        <v>0</v>
      </c>
    </row>
    <row r="41" spans="1:13" ht="13.5" hidden="1" customHeight="1" x14ac:dyDescent="0.25">
      <c r="A41" s="85"/>
      <c r="B41" s="93" t="s">
        <v>54</v>
      </c>
      <c r="C41" s="94"/>
      <c r="D41" s="94"/>
      <c r="E41" s="94"/>
      <c r="F41" s="94"/>
      <c r="G41" s="94"/>
      <c r="H41" s="94"/>
      <c r="I41" s="94"/>
      <c r="J41" s="95"/>
    </row>
    <row r="42" spans="1:13" ht="13.5" hidden="1" customHeight="1" x14ac:dyDescent="0.3">
      <c r="A42" s="85"/>
      <c r="B42" s="101" t="s">
        <v>55</v>
      </c>
      <c r="C42" s="102"/>
      <c r="D42" s="103"/>
      <c r="E42" s="38"/>
      <c r="F42" s="38"/>
      <c r="G42" s="38"/>
      <c r="H42" s="38"/>
      <c r="I42" s="40"/>
      <c r="J42" s="39"/>
      <c r="L42" s="41"/>
      <c r="M42" s="42"/>
    </row>
    <row r="43" spans="1:13" ht="13.5" hidden="1" customHeight="1" x14ac:dyDescent="0.25">
      <c r="A43" s="85"/>
      <c r="B43" s="101" t="s">
        <v>56</v>
      </c>
      <c r="C43" s="102"/>
      <c r="D43" s="103"/>
      <c r="E43" s="38" t="str">
        <f>F57</f>
        <v>48</v>
      </c>
      <c r="F43" s="38" t="str">
        <f>G57</f>
        <v>48</v>
      </c>
      <c r="G43" s="38" t="str">
        <f>H57</f>
        <v>0</v>
      </c>
      <c r="H43" s="38" t="str">
        <f>I57</f>
        <v>0</v>
      </c>
      <c r="I43" s="38">
        <f>J57</f>
        <v>0</v>
      </c>
      <c r="J43" s="38" t="e">
        <f>#REF!</f>
        <v>#REF!</v>
      </c>
    </row>
    <row r="44" spans="1:13" ht="24" customHeight="1" x14ac:dyDescent="0.25">
      <c r="A44" s="85"/>
      <c r="B44" s="104" t="s">
        <v>57</v>
      </c>
      <c r="C44" s="105"/>
      <c r="D44" s="106"/>
      <c r="E44" s="43" t="s">
        <v>59</v>
      </c>
      <c r="F44" s="43" t="s">
        <v>59</v>
      </c>
      <c r="G44" s="43" t="s">
        <v>59</v>
      </c>
      <c r="H44" s="43" t="s">
        <v>59</v>
      </c>
      <c r="I44" s="43" t="s">
        <v>59</v>
      </c>
      <c r="J44" s="39">
        <v>0</v>
      </c>
    </row>
    <row r="45" spans="1:13" ht="12.75" customHeight="1" x14ac:dyDescent="0.3">
      <c r="A45" s="85"/>
      <c r="B45" s="116" t="s">
        <v>60</v>
      </c>
      <c r="C45" s="117"/>
      <c r="D45" s="118"/>
      <c r="E45" s="33"/>
      <c r="F45" s="33"/>
      <c r="G45" s="33"/>
      <c r="H45" s="33">
        <f>H47</f>
        <v>0</v>
      </c>
      <c r="I45" s="33">
        <f>I47</f>
        <v>0</v>
      </c>
      <c r="J45" s="34"/>
    </row>
    <row r="46" spans="1:13" ht="15" customHeight="1" x14ac:dyDescent="0.3">
      <c r="A46" s="85"/>
      <c r="B46" s="119" t="s">
        <v>51</v>
      </c>
      <c r="C46" s="120"/>
      <c r="D46" s="121"/>
      <c r="E46" s="38">
        <v>0</v>
      </c>
      <c r="F46" s="38">
        <v>0</v>
      </c>
      <c r="G46" s="38">
        <v>0</v>
      </c>
      <c r="H46" s="35">
        <v>0</v>
      </c>
      <c r="I46" s="35">
        <v>0</v>
      </c>
      <c r="J46" s="37"/>
    </row>
    <row r="47" spans="1:13" ht="13" x14ac:dyDescent="0.25">
      <c r="A47" s="85"/>
      <c r="B47" s="104" t="s">
        <v>52</v>
      </c>
      <c r="C47" s="105"/>
      <c r="D47" s="106"/>
      <c r="E47" s="33">
        <f>F76</f>
        <v>1837116</v>
      </c>
      <c r="F47" s="33">
        <f>G76</f>
        <v>1751088</v>
      </c>
      <c r="G47" s="33">
        <f>H76</f>
        <v>1622990</v>
      </c>
      <c r="H47" s="33"/>
      <c r="I47" s="33">
        <f>I51</f>
        <v>0</v>
      </c>
      <c r="J47" s="34" t="s">
        <v>61</v>
      </c>
    </row>
    <row r="48" spans="1:13" ht="12.75" customHeight="1" x14ac:dyDescent="0.25">
      <c r="A48" s="85"/>
      <c r="B48" s="93" t="s">
        <v>53</v>
      </c>
      <c r="C48" s="94"/>
      <c r="D48" s="95"/>
      <c r="E48" s="33">
        <f>F79</f>
        <v>1421105</v>
      </c>
      <c r="F48" s="33">
        <f>G79</f>
        <v>1421105</v>
      </c>
      <c r="G48" s="33">
        <f>H79</f>
        <v>1421105</v>
      </c>
      <c r="H48" s="33">
        <v>0</v>
      </c>
      <c r="I48" s="33">
        <v>0</v>
      </c>
      <c r="J48" s="44"/>
    </row>
    <row r="49" spans="1:13" ht="12.75" customHeight="1" x14ac:dyDescent="0.25">
      <c r="A49" s="85"/>
      <c r="B49" s="93" t="s">
        <v>54</v>
      </c>
      <c r="C49" s="94"/>
      <c r="D49" s="94"/>
      <c r="E49" s="94"/>
      <c r="F49" s="94"/>
      <c r="G49" s="94"/>
      <c r="H49" s="94"/>
      <c r="I49" s="94"/>
      <c r="J49" s="95"/>
    </row>
    <row r="50" spans="1:13" ht="13.5" customHeight="1" x14ac:dyDescent="0.3">
      <c r="A50" s="85"/>
      <c r="B50" s="101" t="s">
        <v>55</v>
      </c>
      <c r="C50" s="102"/>
      <c r="D50" s="103"/>
      <c r="E50" s="38"/>
      <c r="F50" s="38"/>
      <c r="G50" s="38"/>
      <c r="H50" s="38"/>
      <c r="I50" s="40"/>
      <c r="J50" s="39"/>
    </row>
    <row r="51" spans="1:13" ht="13.5" customHeight="1" x14ac:dyDescent="0.25">
      <c r="A51" s="85"/>
      <c r="B51" s="101" t="s">
        <v>56</v>
      </c>
      <c r="C51" s="102"/>
      <c r="D51" s="103"/>
      <c r="E51" s="38">
        <f>F69</f>
        <v>1837116</v>
      </c>
      <c r="F51" s="38">
        <f>G69</f>
        <v>1751088</v>
      </c>
      <c r="G51" s="38">
        <f>H69</f>
        <v>1622990</v>
      </c>
      <c r="H51" s="38">
        <f>I69</f>
        <v>0</v>
      </c>
      <c r="I51" s="38">
        <f>J69</f>
        <v>0</v>
      </c>
      <c r="J51" s="38"/>
    </row>
    <row r="52" spans="1:13" ht="13.5" hidden="1" customHeight="1" x14ac:dyDescent="0.25">
      <c r="A52" s="85"/>
      <c r="B52" s="104" t="s">
        <v>52</v>
      </c>
      <c r="C52" s="105"/>
      <c r="D52" s="106"/>
      <c r="E52" s="38">
        <f t="shared" ref="E52:J52" si="3">E56</f>
        <v>1837116</v>
      </c>
      <c r="F52" s="38">
        <f t="shared" si="3"/>
        <v>1751088</v>
      </c>
      <c r="G52" s="38">
        <f t="shared" si="3"/>
        <v>1622990</v>
      </c>
      <c r="H52" s="38">
        <f t="shared" si="3"/>
        <v>0</v>
      </c>
      <c r="I52" s="38">
        <f t="shared" si="3"/>
        <v>0</v>
      </c>
      <c r="J52" s="38" t="e">
        <f t="shared" si="3"/>
        <v>#REF!</v>
      </c>
    </row>
    <row r="53" spans="1:13" ht="13.5" hidden="1" customHeight="1" x14ac:dyDescent="0.25">
      <c r="A53" s="85"/>
      <c r="B53" s="93" t="s">
        <v>53</v>
      </c>
      <c r="C53" s="94"/>
      <c r="D53" s="95"/>
      <c r="E53" s="38">
        <v>0</v>
      </c>
      <c r="F53" s="38">
        <v>0</v>
      </c>
      <c r="G53" s="38">
        <v>0</v>
      </c>
      <c r="H53" s="38"/>
      <c r="I53" s="38">
        <v>0</v>
      </c>
      <c r="J53" s="39">
        <v>0</v>
      </c>
    </row>
    <row r="54" spans="1:13" ht="13.5" hidden="1" customHeight="1" x14ac:dyDescent="0.25">
      <c r="A54" s="85"/>
      <c r="B54" s="93" t="s">
        <v>54</v>
      </c>
      <c r="C54" s="94"/>
      <c r="D54" s="94"/>
      <c r="E54" s="94"/>
      <c r="F54" s="94"/>
      <c r="G54" s="94"/>
      <c r="H54" s="94"/>
      <c r="I54" s="94"/>
      <c r="J54" s="95"/>
    </row>
    <row r="55" spans="1:13" ht="13.5" hidden="1" customHeight="1" x14ac:dyDescent="0.3">
      <c r="A55" s="85"/>
      <c r="B55" s="101" t="s">
        <v>55</v>
      </c>
      <c r="C55" s="102"/>
      <c r="D55" s="103"/>
      <c r="E55" s="38"/>
      <c r="F55" s="38"/>
      <c r="G55" s="38"/>
      <c r="H55" s="38"/>
      <c r="I55" s="40"/>
      <c r="J55" s="39"/>
      <c r="L55" s="41"/>
      <c r="M55" s="42"/>
    </row>
    <row r="56" spans="1:13" ht="13.5" hidden="1" customHeight="1" x14ac:dyDescent="0.25">
      <c r="A56" s="85"/>
      <c r="B56" s="101" t="s">
        <v>56</v>
      </c>
      <c r="C56" s="102"/>
      <c r="D56" s="103"/>
      <c r="E56" s="38">
        <f>F69</f>
        <v>1837116</v>
      </c>
      <c r="F56" s="38">
        <f>G69</f>
        <v>1751088</v>
      </c>
      <c r="G56" s="38">
        <f>H69</f>
        <v>1622990</v>
      </c>
      <c r="H56" s="38">
        <f>I69</f>
        <v>0</v>
      </c>
      <c r="I56" s="38">
        <f>J69</f>
        <v>0</v>
      </c>
      <c r="J56" s="38" t="e">
        <f>#REF!</f>
        <v>#REF!</v>
      </c>
    </row>
    <row r="57" spans="1:13" ht="24" customHeight="1" x14ac:dyDescent="0.25">
      <c r="A57" s="86"/>
      <c r="B57" s="104" t="s">
        <v>57</v>
      </c>
      <c r="C57" s="105"/>
      <c r="D57" s="106"/>
      <c r="E57" s="43" t="s">
        <v>62</v>
      </c>
      <c r="F57" s="43" t="s">
        <v>62</v>
      </c>
      <c r="G57" s="43" t="s">
        <v>62</v>
      </c>
      <c r="H57" s="43" t="s">
        <v>59</v>
      </c>
      <c r="I57" s="43" t="s">
        <v>59</v>
      </c>
      <c r="J57" s="39">
        <v>0</v>
      </c>
    </row>
    <row r="58" spans="1:13" ht="12.75" customHeight="1" x14ac:dyDescent="0.25">
      <c r="A58" s="84" t="s">
        <v>63</v>
      </c>
      <c r="B58" s="104" t="s">
        <v>64</v>
      </c>
      <c r="C58" s="105"/>
      <c r="D58" s="105"/>
      <c r="E58" s="105"/>
      <c r="F58" s="105"/>
      <c r="G58" s="105"/>
      <c r="H58" s="105"/>
      <c r="I58" s="105"/>
      <c r="J58" s="106"/>
    </row>
    <row r="59" spans="1:13" ht="12.75" customHeight="1" x14ac:dyDescent="0.25">
      <c r="A59" s="85"/>
      <c r="B59" s="107" t="s">
        <v>65</v>
      </c>
      <c r="C59" s="108"/>
      <c r="D59" s="109"/>
      <c r="E59" s="107" t="s">
        <v>66</v>
      </c>
      <c r="F59" s="108"/>
      <c r="G59" s="109"/>
      <c r="H59" s="31" t="s">
        <v>44</v>
      </c>
      <c r="I59" s="31" t="s">
        <v>45</v>
      </c>
      <c r="J59" s="31" t="s">
        <v>46</v>
      </c>
    </row>
    <row r="60" spans="1:13" ht="92.25" customHeight="1" x14ac:dyDescent="0.25">
      <c r="A60" s="85"/>
      <c r="B60" s="110" t="s">
        <v>67</v>
      </c>
      <c r="C60" s="111"/>
      <c r="D60" s="112"/>
      <c r="E60" s="113" t="s">
        <v>68</v>
      </c>
      <c r="F60" s="114"/>
      <c r="G60" s="115"/>
      <c r="H60" s="45">
        <v>14000</v>
      </c>
      <c r="I60" s="45">
        <v>8000</v>
      </c>
      <c r="J60" s="45">
        <v>6000</v>
      </c>
    </row>
    <row r="61" spans="1:13" ht="25.5" customHeight="1" x14ac:dyDescent="0.25">
      <c r="A61" s="84" t="s">
        <v>69</v>
      </c>
      <c r="B61" s="87" t="s">
        <v>70</v>
      </c>
      <c r="C61" s="88"/>
      <c r="D61" s="88"/>
      <c r="E61" s="88"/>
      <c r="F61" s="88"/>
      <c r="G61" s="88"/>
      <c r="H61" s="88"/>
      <c r="I61" s="88"/>
      <c r="J61" s="89"/>
    </row>
    <row r="62" spans="1:13" ht="13.5" customHeight="1" x14ac:dyDescent="0.25">
      <c r="A62" s="85"/>
      <c r="B62" s="46" t="s">
        <v>71</v>
      </c>
      <c r="C62" s="90" t="s">
        <v>29</v>
      </c>
      <c r="D62" s="91"/>
      <c r="E62" s="91"/>
      <c r="F62" s="91"/>
      <c r="G62" s="91"/>
      <c r="H62" s="91"/>
      <c r="I62" s="91"/>
      <c r="J62" s="92"/>
    </row>
    <row r="63" spans="1:13" ht="17.25" customHeight="1" x14ac:dyDescent="0.3">
      <c r="A63" s="85"/>
      <c r="B63" s="46" t="s">
        <v>72</v>
      </c>
      <c r="C63" s="90" t="s">
        <v>29</v>
      </c>
      <c r="D63" s="91"/>
      <c r="E63" s="91"/>
      <c r="F63" s="91"/>
      <c r="G63" s="91"/>
      <c r="H63" s="91"/>
      <c r="I63" s="91"/>
      <c r="J63" s="92"/>
      <c r="L63" s="47"/>
      <c r="M63" s="47"/>
    </row>
    <row r="64" spans="1:13" ht="24.75" customHeight="1" x14ac:dyDescent="0.3">
      <c r="A64" s="85"/>
      <c r="B64" s="46" t="s">
        <v>73</v>
      </c>
      <c r="C64" s="90" t="s">
        <v>29</v>
      </c>
      <c r="D64" s="91"/>
      <c r="E64" s="91"/>
      <c r="F64" s="91"/>
      <c r="G64" s="91"/>
      <c r="H64" s="91"/>
      <c r="I64" s="91"/>
      <c r="J64" s="92"/>
      <c r="L64" s="47"/>
      <c r="M64" s="47"/>
    </row>
    <row r="65" spans="1:21" ht="12.75" customHeight="1" x14ac:dyDescent="0.3">
      <c r="A65" s="85"/>
      <c r="B65" s="93" t="s">
        <v>74</v>
      </c>
      <c r="C65" s="94"/>
      <c r="D65" s="94"/>
      <c r="E65" s="94"/>
      <c r="F65" s="94"/>
      <c r="G65" s="94"/>
      <c r="H65" s="95"/>
      <c r="I65" s="96"/>
      <c r="J65" s="97"/>
      <c r="L65" s="48"/>
      <c r="M65" s="48"/>
    </row>
    <row r="66" spans="1:21" ht="19.149999999999999" customHeight="1" x14ac:dyDescent="0.3">
      <c r="A66" s="86"/>
      <c r="B66" s="98" t="s">
        <v>75</v>
      </c>
      <c r="C66" s="99"/>
      <c r="D66" s="99"/>
      <c r="E66" s="99"/>
      <c r="F66" s="99"/>
      <c r="G66" s="99"/>
      <c r="H66" s="99"/>
      <c r="I66" s="99"/>
      <c r="J66" s="100"/>
      <c r="L66" s="49"/>
      <c r="M66" s="49"/>
    </row>
    <row r="67" spans="1:21" ht="306.64999999999998" customHeight="1" x14ac:dyDescent="0.3">
      <c r="A67" s="16" t="s">
        <v>76</v>
      </c>
      <c r="B67" s="81" t="s">
        <v>77</v>
      </c>
      <c r="C67" s="81"/>
      <c r="D67" s="81"/>
      <c r="E67" s="81"/>
      <c r="F67" s="81"/>
      <c r="G67" s="81"/>
      <c r="H67" s="81"/>
      <c r="I67" s="81"/>
      <c r="J67" s="81"/>
      <c r="L67" s="49"/>
      <c r="M67" s="49"/>
    </row>
    <row r="68" spans="1:21" s="48" customFormat="1" ht="77.25" customHeight="1" x14ac:dyDescent="0.3">
      <c r="A68" s="82" t="s">
        <v>78</v>
      </c>
      <c r="B68" s="83" t="s">
        <v>60</v>
      </c>
      <c r="C68" s="83"/>
      <c r="D68" s="83"/>
      <c r="E68" s="83"/>
      <c r="F68" s="31" t="s">
        <v>44</v>
      </c>
      <c r="G68" s="31" t="s">
        <v>45</v>
      </c>
      <c r="H68" s="31" t="s">
        <v>46</v>
      </c>
      <c r="I68" s="50" t="s">
        <v>79</v>
      </c>
      <c r="J68" s="50" t="s">
        <v>80</v>
      </c>
      <c r="L68" s="49"/>
      <c r="M68" s="49"/>
      <c r="N68" s="4"/>
    </row>
    <row r="69" spans="1:21" s="48" customFormat="1" ht="13" x14ac:dyDescent="0.3">
      <c r="A69" s="82"/>
      <c r="B69" s="79" t="s">
        <v>81</v>
      </c>
      <c r="C69" s="79"/>
      <c r="D69" s="79"/>
      <c r="E69" s="79"/>
      <c r="F69" s="51">
        <f>F76</f>
        <v>1837116</v>
      </c>
      <c r="G69" s="51">
        <f>G76</f>
        <v>1751088</v>
      </c>
      <c r="H69" s="51">
        <f>H70+H88</f>
        <v>1622990</v>
      </c>
      <c r="I69" s="52">
        <f>I70+I88</f>
        <v>0</v>
      </c>
      <c r="J69" s="52">
        <f>J70+J88</f>
        <v>0</v>
      </c>
      <c r="L69" s="49"/>
      <c r="M69" s="49"/>
    </row>
    <row r="70" spans="1:21" s="48" customFormat="1" ht="13" x14ac:dyDescent="0.3">
      <c r="A70" s="82"/>
      <c r="B70" s="77" t="s">
        <v>82</v>
      </c>
      <c r="C70" s="77"/>
      <c r="D70" s="77"/>
      <c r="E70" s="77"/>
      <c r="F70" s="53">
        <f>F71</f>
        <v>1685140</v>
      </c>
      <c r="G70" s="53">
        <f>G71+G88</f>
        <v>1751088</v>
      </c>
      <c r="H70" s="53">
        <f>H71+H88</f>
        <v>1622990</v>
      </c>
      <c r="I70" s="54">
        <f>I71</f>
        <v>0</v>
      </c>
      <c r="J70" s="54">
        <f>J71</f>
        <v>0</v>
      </c>
      <c r="L70" s="3"/>
      <c r="M70" s="4"/>
    </row>
    <row r="71" spans="1:21" s="48" customFormat="1" ht="13" x14ac:dyDescent="0.3">
      <c r="A71" s="82"/>
      <c r="B71" s="77" t="s">
        <v>83</v>
      </c>
      <c r="C71" s="77"/>
      <c r="D71" s="77"/>
      <c r="E71" s="77"/>
      <c r="F71" s="53">
        <f>F72+F80</f>
        <v>1685140</v>
      </c>
      <c r="G71" s="54">
        <f>G72+G80</f>
        <v>1751088</v>
      </c>
      <c r="H71" s="54">
        <f>H72+H80</f>
        <v>1622990</v>
      </c>
      <c r="I71" s="54">
        <f>I72+I80</f>
        <v>0</v>
      </c>
      <c r="J71" s="54">
        <f>J72+J80</f>
        <v>0</v>
      </c>
      <c r="L71" s="3"/>
      <c r="M71" s="4"/>
    </row>
    <row r="72" spans="1:21" s="48" customFormat="1" ht="13" x14ac:dyDescent="0.3">
      <c r="A72" s="82"/>
      <c r="B72" s="77" t="s">
        <v>84</v>
      </c>
      <c r="C72" s="77"/>
      <c r="D72" s="77"/>
      <c r="E72" s="77"/>
      <c r="F72" s="53">
        <f t="shared" ref="F72:H73" si="4">F79</f>
        <v>1421105</v>
      </c>
      <c r="G72" s="54">
        <f t="shared" si="4"/>
        <v>1421105</v>
      </c>
      <c r="H72" s="54">
        <f t="shared" si="4"/>
        <v>1421105</v>
      </c>
      <c r="I72" s="54">
        <v>0</v>
      </c>
      <c r="J72" s="54">
        <v>0</v>
      </c>
      <c r="L72" s="3"/>
      <c r="M72" s="4"/>
    </row>
    <row r="73" spans="1:21" s="48" customFormat="1" ht="13" x14ac:dyDescent="0.3">
      <c r="A73" s="82"/>
      <c r="B73" s="77" t="s">
        <v>85</v>
      </c>
      <c r="C73" s="77"/>
      <c r="D73" s="77"/>
      <c r="E73" s="77"/>
      <c r="F73" s="54">
        <f t="shared" si="4"/>
        <v>264035</v>
      </c>
      <c r="G73" s="54">
        <f t="shared" si="4"/>
        <v>329983</v>
      </c>
      <c r="H73" s="54">
        <f t="shared" si="4"/>
        <v>201885</v>
      </c>
      <c r="I73" s="54">
        <f>I80</f>
        <v>0</v>
      </c>
      <c r="J73" s="54">
        <f>J80</f>
        <v>0</v>
      </c>
      <c r="L73" s="3"/>
      <c r="M73" s="4"/>
    </row>
    <row r="74" spans="1:21" s="48" customFormat="1" ht="13" x14ac:dyDescent="0.3">
      <c r="A74" s="82"/>
      <c r="B74" s="70" t="s">
        <v>86</v>
      </c>
      <c r="C74" s="70"/>
      <c r="D74" s="70"/>
      <c r="E74" s="70"/>
      <c r="F74" s="54">
        <v>151976</v>
      </c>
      <c r="G74" s="54">
        <f>G88</f>
        <v>0</v>
      </c>
      <c r="H74" s="54">
        <f>H88</f>
        <v>0</v>
      </c>
      <c r="I74" s="54">
        <f>I88</f>
        <v>0</v>
      </c>
      <c r="J74" s="54">
        <f>J88</f>
        <v>0</v>
      </c>
      <c r="L74" s="3"/>
      <c r="M74" s="4"/>
    </row>
    <row r="75" spans="1:21" s="48" customFormat="1" ht="12.75" customHeight="1" x14ac:dyDescent="0.3">
      <c r="A75" s="82"/>
      <c r="B75" s="79" t="s">
        <v>60</v>
      </c>
      <c r="C75" s="79"/>
      <c r="D75" s="79"/>
      <c r="E75" s="79"/>
      <c r="F75" s="52"/>
      <c r="G75" s="51"/>
      <c r="H75" s="52"/>
      <c r="I75" s="52"/>
      <c r="J75" s="52"/>
      <c r="L75" s="3"/>
      <c r="M75" s="4"/>
    </row>
    <row r="76" spans="1:21" s="48" customFormat="1" ht="13" x14ac:dyDescent="0.3">
      <c r="A76" s="82"/>
      <c r="B76" s="79" t="s">
        <v>81</v>
      </c>
      <c r="C76" s="79"/>
      <c r="D76" s="79"/>
      <c r="E76" s="79"/>
      <c r="F76" s="51">
        <f>F77+F88</f>
        <v>1837116</v>
      </c>
      <c r="G76" s="51">
        <f>G77+G88</f>
        <v>1751088</v>
      </c>
      <c r="H76" s="51">
        <f>H77+H88</f>
        <v>1622990</v>
      </c>
      <c r="I76" s="51">
        <f>I77+I88</f>
        <v>0</v>
      </c>
      <c r="J76" s="51">
        <f>J77+J88</f>
        <v>0</v>
      </c>
      <c r="L76" s="3"/>
      <c r="M76" s="4"/>
      <c r="O76" s="55"/>
      <c r="P76" s="55"/>
      <c r="T76" s="55"/>
      <c r="U76" s="55"/>
    </row>
    <row r="77" spans="1:21" s="48" customFormat="1" ht="13" x14ac:dyDescent="0.3">
      <c r="A77" s="82"/>
      <c r="B77" s="77" t="s">
        <v>82</v>
      </c>
      <c r="C77" s="77"/>
      <c r="D77" s="77"/>
      <c r="E77" s="77"/>
      <c r="F77" s="54">
        <f>F78</f>
        <v>1685140</v>
      </c>
      <c r="G77" s="54">
        <f>G78</f>
        <v>1751088</v>
      </c>
      <c r="H77" s="54">
        <f>H78</f>
        <v>1622990</v>
      </c>
      <c r="I77" s="54">
        <f>I78</f>
        <v>0</v>
      </c>
      <c r="J77" s="54">
        <f>J78</f>
        <v>0</v>
      </c>
      <c r="L77" s="3"/>
      <c r="M77" s="4"/>
      <c r="O77" s="55"/>
      <c r="P77" s="55"/>
      <c r="T77" s="55"/>
      <c r="U77" s="55"/>
    </row>
    <row r="78" spans="1:21" s="48" customFormat="1" ht="13" x14ac:dyDescent="0.3">
      <c r="A78" s="82"/>
      <c r="B78" s="77" t="s">
        <v>83</v>
      </c>
      <c r="C78" s="77"/>
      <c r="D78" s="77"/>
      <c r="E78" s="77"/>
      <c r="F78" s="54">
        <f>F79+F80</f>
        <v>1685140</v>
      </c>
      <c r="G78" s="54">
        <f>G72+G80</f>
        <v>1751088</v>
      </c>
      <c r="H78" s="54">
        <f>H79+H80</f>
        <v>1622990</v>
      </c>
      <c r="I78" s="54">
        <f>I72+I80</f>
        <v>0</v>
      </c>
      <c r="J78" s="54">
        <f>J72+J80</f>
        <v>0</v>
      </c>
      <c r="L78" s="3"/>
      <c r="M78" s="4"/>
      <c r="O78" s="55"/>
      <c r="P78" s="55"/>
      <c r="T78" s="55"/>
      <c r="U78" s="55"/>
    </row>
    <row r="79" spans="1:21" s="48" customFormat="1" ht="13" x14ac:dyDescent="0.3">
      <c r="A79" s="82"/>
      <c r="B79" s="77" t="s">
        <v>87</v>
      </c>
      <c r="C79" s="77"/>
      <c r="D79" s="77"/>
      <c r="E79" s="77"/>
      <c r="F79" s="56">
        <v>1421105</v>
      </c>
      <c r="G79" s="56">
        <v>1421105</v>
      </c>
      <c r="H79" s="56">
        <v>1421105</v>
      </c>
      <c r="I79" s="54">
        <v>0</v>
      </c>
      <c r="J79" s="54">
        <v>0</v>
      </c>
      <c r="L79" s="3"/>
      <c r="M79" s="4"/>
      <c r="N79" s="55"/>
      <c r="O79" s="55"/>
      <c r="P79" s="55"/>
      <c r="Q79" s="55"/>
      <c r="S79" s="55"/>
      <c r="T79" s="55"/>
      <c r="U79" s="55"/>
    </row>
    <row r="80" spans="1:21" s="48" customFormat="1" ht="13" x14ac:dyDescent="0.3">
      <c r="A80" s="82"/>
      <c r="B80" s="80" t="s">
        <v>88</v>
      </c>
      <c r="C80" s="80"/>
      <c r="D80" s="80"/>
      <c r="E80" s="80"/>
      <c r="F80" s="34">
        <f>F81+F82+F83+F84+F85</f>
        <v>264035</v>
      </c>
      <c r="G80" s="34">
        <f>G81+G82+G83+G84+G85</f>
        <v>329983</v>
      </c>
      <c r="H80" s="34">
        <f>H81+H82+H83+H84+H85</f>
        <v>201885</v>
      </c>
      <c r="I80" s="34">
        <v>0</v>
      </c>
      <c r="J80" s="34">
        <v>0</v>
      </c>
      <c r="L80" s="3"/>
      <c r="M80" s="4"/>
      <c r="P80" s="55"/>
    </row>
    <row r="81" spans="1:17" s="48" customFormat="1" ht="93" customHeight="1" x14ac:dyDescent="0.3">
      <c r="A81" s="82"/>
      <c r="B81" s="75" t="s">
        <v>89</v>
      </c>
      <c r="C81" s="75"/>
      <c r="D81" s="75"/>
      <c r="E81" s="75"/>
      <c r="F81" s="34">
        <f xml:space="preserve"> 47680 +1650</f>
        <v>49330</v>
      </c>
      <c r="G81" s="53">
        <v>1650</v>
      </c>
      <c r="H81" s="34">
        <v>1650</v>
      </c>
      <c r="I81" s="34"/>
      <c r="J81" s="34"/>
      <c r="L81" s="3"/>
      <c r="M81" s="4"/>
      <c r="P81" s="55"/>
    </row>
    <row r="82" spans="1:17" s="48" customFormat="1" ht="81.650000000000006" customHeight="1" x14ac:dyDescent="0.3">
      <c r="A82" s="82"/>
      <c r="B82" s="74" t="s">
        <v>90</v>
      </c>
      <c r="C82" s="75"/>
      <c r="D82" s="75"/>
      <c r="E82" s="75"/>
      <c r="F82" s="34">
        <v>92508</v>
      </c>
      <c r="G82" s="53">
        <v>266850</v>
      </c>
      <c r="H82" s="34">
        <v>138752</v>
      </c>
      <c r="I82" s="34"/>
      <c r="J82" s="34"/>
      <c r="L82" s="3"/>
      <c r="M82" s="4"/>
      <c r="P82" s="55"/>
    </row>
    <row r="83" spans="1:17" s="48" customFormat="1" ht="161.5" customHeight="1" x14ac:dyDescent="0.3">
      <c r="A83" s="82"/>
      <c r="B83" s="76" t="s">
        <v>91</v>
      </c>
      <c r="C83" s="77"/>
      <c r="D83" s="77"/>
      <c r="E83" s="77"/>
      <c r="F83" s="34">
        <v>44634</v>
      </c>
      <c r="G83" s="53">
        <v>15600</v>
      </c>
      <c r="H83" s="34">
        <v>15600</v>
      </c>
      <c r="I83" s="34"/>
      <c r="J83" s="34"/>
      <c r="L83" s="3"/>
      <c r="M83" s="4"/>
      <c r="P83" s="55"/>
    </row>
    <row r="84" spans="1:17" s="48" customFormat="1" ht="30.65" customHeight="1" x14ac:dyDescent="0.3">
      <c r="A84" s="82"/>
      <c r="B84" s="78" t="s">
        <v>92</v>
      </c>
      <c r="C84" s="70"/>
      <c r="D84" s="70"/>
      <c r="E84" s="70"/>
      <c r="F84" s="34">
        <v>36300</v>
      </c>
      <c r="G84" s="34">
        <v>36300</v>
      </c>
      <c r="H84" s="34">
        <v>36300</v>
      </c>
      <c r="I84" s="34"/>
      <c r="J84" s="34"/>
      <c r="L84" s="3"/>
      <c r="M84" s="4"/>
      <c r="P84" s="55"/>
    </row>
    <row r="85" spans="1:17" s="48" customFormat="1" ht="30.65" customHeight="1" x14ac:dyDescent="0.3">
      <c r="A85" s="82"/>
      <c r="B85" s="76" t="s">
        <v>93</v>
      </c>
      <c r="C85" s="77"/>
      <c r="D85" s="77"/>
      <c r="E85" s="77"/>
      <c r="F85" s="34">
        <f>F86+F87</f>
        <v>41263</v>
      </c>
      <c r="G85" s="34">
        <f>G86+G87</f>
        <v>9583</v>
      </c>
      <c r="H85" s="34">
        <f>H86+H87</f>
        <v>9583</v>
      </c>
      <c r="I85" s="34"/>
      <c r="J85" s="34"/>
      <c r="L85" s="3"/>
      <c r="M85" s="4"/>
      <c r="P85" s="55"/>
    </row>
    <row r="86" spans="1:17" s="48" customFormat="1" ht="120.65" customHeight="1" x14ac:dyDescent="0.3">
      <c r="A86" s="82"/>
      <c r="B86" s="75" t="s">
        <v>94</v>
      </c>
      <c r="C86" s="75"/>
      <c r="D86" s="75"/>
      <c r="E86" s="75"/>
      <c r="F86" s="34">
        <f>7771+31680</f>
        <v>39451</v>
      </c>
      <c r="G86" s="34">
        <v>7771</v>
      </c>
      <c r="H86" s="34">
        <v>7771</v>
      </c>
      <c r="I86" s="34"/>
      <c r="J86" s="34"/>
      <c r="L86" s="3"/>
      <c r="M86" s="4"/>
      <c r="P86" s="55"/>
    </row>
    <row r="87" spans="1:17" s="48" customFormat="1" ht="37.9" customHeight="1" x14ac:dyDescent="0.3">
      <c r="A87" s="82"/>
      <c r="B87" s="78" t="s">
        <v>95</v>
      </c>
      <c r="C87" s="70"/>
      <c r="D87" s="70"/>
      <c r="E87" s="70"/>
      <c r="F87" s="34">
        <v>1812</v>
      </c>
      <c r="G87" s="34">
        <v>1812</v>
      </c>
      <c r="H87" s="34">
        <v>1812</v>
      </c>
      <c r="I87" s="34"/>
      <c r="J87" s="34"/>
      <c r="L87" s="3"/>
      <c r="M87" s="4"/>
      <c r="P87" s="55"/>
    </row>
    <row r="88" spans="1:17" s="48" customFormat="1" ht="13" x14ac:dyDescent="0.3">
      <c r="A88" s="82"/>
      <c r="B88" s="69" t="s">
        <v>96</v>
      </c>
      <c r="C88" s="69"/>
      <c r="D88" s="69"/>
      <c r="E88" s="69"/>
      <c r="F88" s="56">
        <f>F89</f>
        <v>151976</v>
      </c>
      <c r="G88" s="56">
        <f>G89</f>
        <v>0</v>
      </c>
      <c r="H88" s="56">
        <f>H89</f>
        <v>0</v>
      </c>
      <c r="I88" s="53">
        <v>0</v>
      </c>
      <c r="J88" s="53">
        <v>0</v>
      </c>
      <c r="L88" s="3"/>
      <c r="M88" s="4"/>
      <c r="Q88" s="57"/>
    </row>
    <row r="89" spans="1:17" s="48" customFormat="1" ht="138.65" customHeight="1" x14ac:dyDescent="0.3">
      <c r="A89" s="82"/>
      <c r="B89" s="70" t="s">
        <v>97</v>
      </c>
      <c r="C89" s="70"/>
      <c r="D89" s="70"/>
      <c r="E89" s="70"/>
      <c r="F89" s="53">
        <v>151976</v>
      </c>
      <c r="G89" s="34"/>
      <c r="H89" s="53"/>
      <c r="I89" s="53"/>
      <c r="J89" s="53"/>
      <c r="L89" s="3"/>
      <c r="M89" s="4"/>
    </row>
    <row r="90" spans="1:17" ht="25.5" customHeight="1" x14ac:dyDescent="0.25">
      <c r="A90" s="2"/>
      <c r="B90" s="58"/>
      <c r="C90" s="58"/>
      <c r="D90" s="58"/>
      <c r="E90" s="58"/>
      <c r="F90" s="59"/>
      <c r="G90" s="59"/>
      <c r="H90" s="60"/>
      <c r="I90" s="60"/>
      <c r="J90" s="60"/>
    </row>
    <row r="91" spans="1:17" ht="16.899999999999999" customHeight="1" x14ac:dyDescent="0.3">
      <c r="B91" s="71" t="s">
        <v>98</v>
      </c>
      <c r="C91" s="71"/>
      <c r="D91" s="71"/>
      <c r="E91" s="71"/>
      <c r="F91" s="72"/>
      <c r="G91" s="72"/>
    </row>
    <row r="92" spans="1:17" x14ac:dyDescent="0.25">
      <c r="B92" s="67" t="s">
        <v>99</v>
      </c>
      <c r="C92" s="67"/>
      <c r="D92" s="67"/>
      <c r="E92" s="67"/>
      <c r="F92" s="68"/>
      <c r="G92" s="68"/>
    </row>
    <row r="93" spans="1:17" ht="13" x14ac:dyDescent="0.25">
      <c r="B93" s="65" t="s">
        <v>100</v>
      </c>
      <c r="C93" s="65"/>
      <c r="D93" s="65"/>
      <c r="E93" s="65"/>
      <c r="F93" s="73"/>
      <c r="G93" s="73"/>
    </row>
    <row r="94" spans="1:17" ht="12.75" customHeight="1" x14ac:dyDescent="0.25">
      <c r="B94" s="67" t="s">
        <v>101</v>
      </c>
      <c r="C94" s="67"/>
      <c r="D94" s="67"/>
      <c r="E94" s="67"/>
      <c r="F94" s="68"/>
      <c r="G94" s="68"/>
    </row>
    <row r="95" spans="1:17" ht="12.75" customHeight="1" x14ac:dyDescent="0.25">
      <c r="B95" s="62"/>
      <c r="C95" s="62"/>
      <c r="D95" s="62"/>
      <c r="E95" s="62"/>
      <c r="F95" s="63"/>
      <c r="G95" s="63"/>
    </row>
    <row r="96" spans="1:17" ht="29.5" customHeight="1" x14ac:dyDescent="0.3">
      <c r="B96" s="65" t="s">
        <v>102</v>
      </c>
      <c r="C96" s="66"/>
      <c r="D96" s="61"/>
      <c r="E96" s="61"/>
      <c r="F96" s="61"/>
      <c r="G96" s="61"/>
    </row>
    <row r="97" spans="2:7" ht="12.75" customHeight="1" x14ac:dyDescent="0.3">
      <c r="B97" s="67" t="s">
        <v>103</v>
      </c>
      <c r="C97" s="68"/>
      <c r="D97" s="61"/>
      <c r="E97" s="61"/>
      <c r="F97" s="61"/>
      <c r="G97" s="61"/>
    </row>
    <row r="98" spans="2:7" x14ac:dyDescent="0.25">
      <c r="B98" s="64"/>
      <c r="C98" s="64"/>
      <c r="D98" s="64"/>
      <c r="E98" s="64"/>
    </row>
  </sheetData>
  <mergeCells count="108">
    <mergeCell ref="L8:M8"/>
    <mergeCell ref="C9:J9"/>
    <mergeCell ref="C10:J10"/>
    <mergeCell ref="C11:J11"/>
    <mergeCell ref="B12:D12"/>
    <mergeCell ref="E12:J12"/>
    <mergeCell ref="B2:J2"/>
    <mergeCell ref="B4:C4"/>
    <mergeCell ref="D4:G4"/>
    <mergeCell ref="B5:C5"/>
    <mergeCell ref="D5:J5"/>
    <mergeCell ref="B8:J8"/>
    <mergeCell ref="A13:A14"/>
    <mergeCell ref="C13:D13"/>
    <mergeCell ref="E13:J13"/>
    <mergeCell ref="C14:D14"/>
    <mergeCell ref="E14:J14"/>
    <mergeCell ref="A15:A16"/>
    <mergeCell ref="B15:E15"/>
    <mergeCell ref="F15:J15"/>
    <mergeCell ref="B16:E16"/>
    <mergeCell ref="F16:J16"/>
    <mergeCell ref="B26:D26"/>
    <mergeCell ref="B27:D27"/>
    <mergeCell ref="B28:J28"/>
    <mergeCell ref="B29:D29"/>
    <mergeCell ref="B30:D30"/>
    <mergeCell ref="B31:D31"/>
    <mergeCell ref="A17:A57"/>
    <mergeCell ref="B17:J17"/>
    <mergeCell ref="B18:D18"/>
    <mergeCell ref="B19:D19"/>
    <mergeCell ref="B20:D20"/>
    <mergeCell ref="B21:D21"/>
    <mergeCell ref="B22:D22"/>
    <mergeCell ref="B23:J23"/>
    <mergeCell ref="B24:D24"/>
    <mergeCell ref="B25:D25"/>
    <mergeCell ref="B38:D38"/>
    <mergeCell ref="B39:D39"/>
    <mergeCell ref="B40:D40"/>
    <mergeCell ref="B41:J41"/>
    <mergeCell ref="B42:D42"/>
    <mergeCell ref="B43:D43"/>
    <mergeCell ref="B32:D32"/>
    <mergeCell ref="B33:D33"/>
    <mergeCell ref="B34:D34"/>
    <mergeCell ref="B35:D35"/>
    <mergeCell ref="B36:J36"/>
    <mergeCell ref="B37:D37"/>
    <mergeCell ref="B50:D50"/>
    <mergeCell ref="B51:D51"/>
    <mergeCell ref="B52:D52"/>
    <mergeCell ref="B53:D53"/>
    <mergeCell ref="B54:J54"/>
    <mergeCell ref="B55:D55"/>
    <mergeCell ref="B44:D44"/>
    <mergeCell ref="B45:D45"/>
    <mergeCell ref="B46:D46"/>
    <mergeCell ref="B47:D47"/>
    <mergeCell ref="B48:D48"/>
    <mergeCell ref="B49:J49"/>
    <mergeCell ref="A61:A66"/>
    <mergeCell ref="B61:J61"/>
    <mergeCell ref="C62:J62"/>
    <mergeCell ref="C63:J63"/>
    <mergeCell ref="C64:J64"/>
    <mergeCell ref="B65:H65"/>
    <mergeCell ref="I65:J65"/>
    <mergeCell ref="B66:J66"/>
    <mergeCell ref="B56:D56"/>
    <mergeCell ref="B57:D57"/>
    <mergeCell ref="A58:A60"/>
    <mergeCell ref="B58:J58"/>
    <mergeCell ref="B59:D59"/>
    <mergeCell ref="E59:G59"/>
    <mergeCell ref="B60:D60"/>
    <mergeCell ref="E60:G60"/>
    <mergeCell ref="B76:E76"/>
    <mergeCell ref="B77:E77"/>
    <mergeCell ref="B78:E78"/>
    <mergeCell ref="B79:E79"/>
    <mergeCell ref="B80:E80"/>
    <mergeCell ref="B81:E81"/>
    <mergeCell ref="B67:J67"/>
    <mergeCell ref="A68:A89"/>
    <mergeCell ref="B68:E68"/>
    <mergeCell ref="B69:E69"/>
    <mergeCell ref="B70:E70"/>
    <mergeCell ref="B71:E71"/>
    <mergeCell ref="B72:E72"/>
    <mergeCell ref="B73:E73"/>
    <mergeCell ref="B74:E74"/>
    <mergeCell ref="B75:E75"/>
    <mergeCell ref="B96:C96"/>
    <mergeCell ref="B97:C97"/>
    <mergeCell ref="B88:E88"/>
    <mergeCell ref="B89:E89"/>
    <mergeCell ref="B91:G91"/>
    <mergeCell ref="B92:G92"/>
    <mergeCell ref="B93:G93"/>
    <mergeCell ref="B94:G94"/>
    <mergeCell ref="B82:E82"/>
    <mergeCell ref="B83:E83"/>
    <mergeCell ref="B84:E84"/>
    <mergeCell ref="B85:E85"/>
    <mergeCell ref="B86:E86"/>
    <mergeCell ref="B87:E87"/>
  </mergeCells>
  <dataValidations count="9">
    <dataValidation type="whole" errorStyle="information" allowBlank="1" showInputMessage="1" showErrorMessage="1" error="Jāievada skaitlis" sqref="E55:J55 E50:J50 E42:J42 E37:J37 E29:J29 E24:J24" xr:uid="{3442CA34-E9C6-4E1C-9957-86109C91E1F7}">
      <formula1>-100000000000000</formula1>
      <formula2>100000000000000</formula2>
    </dataValidation>
    <dataValidation type="whole" errorStyle="information" allowBlank="1" showInputMessage="1" showErrorMessage="1" error="Jāievada skaitlis" sqref="E52:J53 E46:I48 J46 J48 E39:J40 J33 J35 E26:J27 E33:I35 J20 E20:E22 F22:J22 F20:I21" xr:uid="{F0FFFD07-3884-4C76-B6BC-98F21A1C6000}">
      <formula1>-1000000000000</formula1>
      <formula2>1000000000000</formula2>
    </dataValidation>
    <dataValidation errorStyle="information" allowBlank="1" showInputMessage="1" showErrorMessage="1" sqref="D5:I5" xr:uid="{D24E0DCC-BE84-435A-A10F-8F2D777DAB22}"/>
    <dataValidation type="custom" errorStyle="information" allowBlank="1" showInputMessage="1" showErrorMessage="1" error="Ir ievadītas vairāk nekā 250 zīmes" prompt="ne vairāk kā 250 zīmju" sqref="C9:J9" xr:uid="{04A9235F-7490-434C-BA11-6D22819A34C5}">
      <formula1>LEN(TRIM(C9))&lt;=250</formula1>
    </dataValidation>
    <dataValidation type="custom" errorStyle="information" allowBlank="1" showInputMessage="1" showErrorMessage="1" error="Ir ievadīti vairāk nekā 200 vārdi" prompt="apraksts, ne vairāk kā 200 vārdu" sqref="E13:J14" xr:uid="{7054DAEA-A5B7-41D0-AB96-413F1DBA3837}">
      <formula1>LEN(TRIM(E13))-LEN(SUBSTITUTE(E13," ",""))+1&lt;201</formula1>
    </dataValidation>
    <dataValidation type="custom" errorStyle="information" allowBlank="1" showInputMessage="1" showErrorMessage="1" error="Ir ievadīti vairāk nekā 250 vārdi" prompt="ne vairāk kā 250 vārdu" sqref="C10:J10" xr:uid="{1B88AE41-20A5-48A2-87BE-CA02EF345613}">
      <formula1>LEN(TRIM(C10))-LEN(SUBSTITUTE(C10," ",""))+1&lt;251</formula1>
    </dataValidation>
    <dataValidation allowBlank="1" showInputMessage="1" showErrorMessage="1" prompt="Norāda Valdības rīcības plāna punktu, kura izpildi nodrošinās attiecīgais prioritārais pasākums" sqref="C11:J11" xr:uid="{5B1BC5EC-B1C0-41E7-A163-CB9AC759DAE5}"/>
    <dataValidation allowBlank="1" showInputMessage="1" showErrorMessage="1" prompt="Citē atbilstošo vidēja termiņa budžeta ietvara likuma pantu, punktu. " sqref="E12:J12" xr:uid="{344B2C1C-E113-4BC5-855A-DF720F1E3C50}"/>
    <dataValidation allowBlank="1" showInputMessage="1" showErrorMessage="1" prompt="Norāda Ministru kabineta vai Saeimas lēmumu, gadu, pasākuma kodu" sqref="B66:J66" xr:uid="{E0AA3FBE-BDEB-4F90-B162-271A27492D0E}"/>
  </dataValidations>
  <pageMargins left="0.2" right="0.23" top="0.34" bottom="0.59055118110236227" header="0.2" footer="0.31496062992125984"/>
  <pageSetup paperSize="9" scale="94" fitToHeight="0" orientation="landscape" r:id="rId1"/>
  <headerFooter>
    <oddFooter>&amp;L&amp;"Arial,Italic"&amp;8&amp;Z&amp;F&amp;C&amp;P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ES_pilsonis</vt:lpstr>
      <vt:lpstr>ES_pilsonis!Print_Area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Zane Mače</cp:lastModifiedBy>
  <cp:lastPrinted>2023-03-03T10:23:41Z</cp:lastPrinted>
  <dcterms:created xsi:type="dcterms:W3CDTF">2023-02-03T12:39:10Z</dcterms:created>
  <dcterms:modified xsi:type="dcterms:W3CDTF">2023-03-07T10:49:40Z</dcterms:modified>
</cp:coreProperties>
</file>