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Zane.Mace\Documents\KNL\BUDZETS2023\veseliba\vestules\"/>
    </mc:Choice>
  </mc:AlternateContent>
  <xr:revisionPtr revIDLastSave="0" documentId="8_{BD0D65D3-6E50-4296-A627-D34C3E6C2FD3}" xr6:coauthVersionLast="47" xr6:coauthVersionMax="47" xr10:uidLastSave="{00000000-0000-0000-0000-000000000000}"/>
  <bookViews>
    <workbookView xWindow="-110" yWindow="-110" windowWidth="19420" windowHeight="10420" xr2:uid="{00000000-000D-0000-FFFF-FFFF00000000}"/>
  </bookViews>
  <sheets>
    <sheet name="1_pielikums" sheetId="2" r:id="rId1"/>
  </sheets>
  <definedNames>
    <definedName name="_xlnm.Print_Titles" localSheetId="0">'1_pielikums'!$6:$7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2" l="1"/>
  <c r="C49" i="2" s="1"/>
  <c r="C115" i="2"/>
  <c r="C114" i="2" s="1"/>
  <c r="C44" i="2"/>
  <c r="C40" i="2"/>
  <c r="C35" i="2" l="1"/>
  <c r="C86" i="2"/>
  <c r="C136" i="2" l="1"/>
  <c r="C65" i="2"/>
  <c r="C81" i="2"/>
  <c r="C140" i="2"/>
  <c r="C13" i="2"/>
  <c r="C9" i="2"/>
  <c r="C138" i="2"/>
  <c r="C130" i="2"/>
  <c r="C128" i="2" s="1"/>
  <c r="C107" i="2" l="1"/>
  <c r="C104" i="2" s="1"/>
  <c r="C101" i="2"/>
  <c r="C92" i="2" l="1"/>
  <c r="C91" i="2" s="1"/>
  <c r="C70" i="2" l="1"/>
  <c r="C64" i="2" l="1"/>
  <c r="C32" i="2"/>
  <c r="C16" i="2" l="1"/>
  <c r="C79" i="2" l="1"/>
  <c r="C27" i="2"/>
  <c r="C20" i="2"/>
  <c r="C19" i="2" s="1"/>
  <c r="C8" i="2" l="1"/>
</calcChain>
</file>

<file path=xl/sharedStrings.xml><?xml version="1.0" encoding="utf-8"?>
<sst xmlns="http://schemas.openxmlformats.org/spreadsheetml/2006/main" count="237" uniqueCount="182">
  <si>
    <t>Ministrija/Programma/ apakšprogramma (kods un nosaukums)</t>
  </si>
  <si>
    <t>KOPĀ:</t>
  </si>
  <si>
    <t>Pasākums/komentārs</t>
  </si>
  <si>
    <t>10. Aizsardzības ministrija</t>
  </si>
  <si>
    <t>01.04.00 "Diplomātiskās misijas ārvalstīs"</t>
  </si>
  <si>
    <t>97.00.00 "Nozaru vadība un politiku plānošana"</t>
  </si>
  <si>
    <t>11. Ārlietu ministrija</t>
  </si>
  <si>
    <t>01.06.00 "Konsulārais nodrošinājums"</t>
  </si>
  <si>
    <t>KOPĀ</t>
  </si>
  <si>
    <t>13. Finanšu ministrija</t>
  </si>
  <si>
    <t xml:space="preserve">31.01.00 “Budžeta izpilde” </t>
  </si>
  <si>
    <t>39.02.00 "Izložu un azartspēļu organizēšanas un norises uzraudzība"</t>
  </si>
  <si>
    <t>15. Izglītības un zinātnes ministrija</t>
  </si>
  <si>
    <t>16. Zemkopības ministrija</t>
  </si>
  <si>
    <t>21. Vides aizsardzības un reģionālās attīstības ministrija</t>
  </si>
  <si>
    <t xml:space="preserve">30.00.00 “Attīstības nacionālie atbalsta instrumenti” </t>
  </si>
  <si>
    <t>22. Kultūras ministrija</t>
  </si>
  <si>
    <t>18. Labklājības ministrija</t>
  </si>
  <si>
    <t>19. Tieslietu ministrija</t>
  </si>
  <si>
    <t>29. Veselības ministrija</t>
  </si>
  <si>
    <t>31.02.00 "Valsts parāda vadība"</t>
  </si>
  <si>
    <t>29.00.00 "Fiskālās disciplīnas padomes darbības nodrošināšana"</t>
  </si>
  <si>
    <t>1.pielikums</t>
  </si>
  <si>
    <t>Finanšu ministrs</t>
  </si>
  <si>
    <t>Informatīvais ziņojums “Par finansējuma pārdali 2023. gadā veselības nozarei”</t>
  </si>
  <si>
    <t>22.10.00 “Starptautisko operāciju un Nacionālo bruņoto spēku centralizētais atalgojums”</t>
  </si>
  <si>
    <t>Samazinājums no prioritārā pasākuma “Ārstniecības personu darba samaksas pieauguma nodrošināšana”</t>
  </si>
  <si>
    <r>
      <t xml:space="preserve">Pārdale uz 74.resoru 2023. gadam, </t>
    </r>
    <r>
      <rPr>
        <b/>
        <i/>
        <sz val="10"/>
        <rFont val="Times New Roman"/>
        <family val="1"/>
        <charset val="186"/>
      </rPr>
      <t>euro</t>
    </r>
  </si>
  <si>
    <t>Samazinājums no prioritārā pasākuma "Pabalstu un kompensāciju nodrošinājuma palielināšana par dienestu ārvalstīs kvalitatīvai Latvijas nacionālo drošības un ekonomisko interešu aizstāvībai"</t>
  </si>
  <si>
    <t>Samazinājums no prioritārā pasākuma "Latvijas kandidatūras ANO Drošības padomes vēlēšanās 2025.g. lobija kampaņas nodrošināšana Latvijas dalībai ANO Drošības padomē 2026-2028.g."</t>
  </si>
  <si>
    <t xml:space="preserve">97.00.00 "Nozaru vadība un politikas plānošana" </t>
  </si>
  <si>
    <t>33.00.00 "Valsts ieņēmumu un muitas politikas nodrošināšana"</t>
  </si>
  <si>
    <t>Samazinājums no prioritārā pasākuma "Valsts nekustamo īpašumu nomas maksas un apsaimniekošanas izdevumu pieauguma segšana"</t>
  </si>
  <si>
    <t>Samazinājums no prioritārā pasākuma "FM resora spēju stiprināšana, tajā skaitā IUB, VK un VID Nodokļu un muitas policijas pārvaldes kapacitātes stiprināšana un muitas infrastruktūras pilnveidošana"</t>
  </si>
  <si>
    <t>38.02.00 "Eiropas Savienības sadarbības projektu un pasākumu īstenošana</t>
  </si>
  <si>
    <t>Samazinājums no prioritārā pasākuma "Latvijas iesaistes sekmēšana ES ārējās darbības instrumentu finansētos projektos"</t>
  </si>
  <si>
    <t>32.00.00 "Iepirkumu uzraudzības birojs"</t>
  </si>
  <si>
    <t>Samazinājums no prioritārā pasākuma "Finansējuma palielināšana izglītojamo ēdināšanai no 1. līdz 4. klasei (no 2,15 uz 3,09 euro)"</t>
  </si>
  <si>
    <t>Ietaupījums sakarā ar noteikto brīvdienu 29.05.2023.</t>
  </si>
  <si>
    <t>03.01.00 "Augstskolas"</t>
  </si>
  <si>
    <t>03.06.00 "Sociālo stipendiju fonds "Studētgods"</t>
  </si>
  <si>
    <t>Samazinājums no prioritārā pasākuma "Valsts pētījumu programmas īstenošana (IZM, ZM, VARAM, KM, VM)"</t>
  </si>
  <si>
    <t>05.12.00 "Valsts pētījumu programmas"</t>
  </si>
  <si>
    <t>Valsts pētījumu programmā 2023. gadā prognozētais pārpalikums</t>
  </si>
  <si>
    <t>04.00.00 "Valsts valodas politika un pārvalde"</t>
  </si>
  <si>
    <t>ārvalstu komandējumu izdevumu samazinājums par 5%</t>
  </si>
  <si>
    <t>09.10.00 "Murjāņu sporta ģimnāzija"</t>
  </si>
  <si>
    <t>42.05.00 "Valsts izglītības attīstības aģentūras darbības nodrošināšana"</t>
  </si>
  <si>
    <t>42.07.00 "Izglītības kvalitātes valsts dienesta darbības nodrošināšana"</t>
  </si>
  <si>
    <t>42.09.00 "Latvijas Zinātnes padome"</t>
  </si>
  <si>
    <t xml:space="preserve">16.00.00 "Eiropas Savienības lietas un starptautiskā sadarbība" </t>
  </si>
  <si>
    <t>14. Iekšlietu ministrija</t>
  </si>
  <si>
    <t>Izdevumu EKK2000 "Preces un pakalpojumi" 5% samazinājums</t>
  </si>
  <si>
    <t>21.01.00 "Valsts atbalsts lauksaimniecības un lauku attīstībai"</t>
  </si>
  <si>
    <t>Samazinājums nozarei</t>
  </si>
  <si>
    <t xml:space="preserve">Samazinājums no prioritārā pasākuma “Atalgojuma paaugstināšana aprūpētājiem ilgstošas sociālās aprūpes un sociālās rehabilitācijas institūcijās” </t>
  </si>
  <si>
    <t>A.Ašeradens</t>
  </si>
  <si>
    <t>07.00.00 "Nekustamā īpašuma tiesību politikas īstenošana"</t>
  </si>
  <si>
    <t>06.01.00 "Juridisko personu reģistrācija"</t>
  </si>
  <si>
    <t xml:space="preserve">Samazinājums no prioritārā pasākuma "Piespiedu dalītā īpašuma izbeigšana privatizētajās daudzdzīvokļu mājās" </t>
  </si>
  <si>
    <t>Samazinājums no prioritārā pasākuma "Uzņēmumu reģistra veiktspēja un  informācijas sistēmu pielāgošana"</t>
  </si>
  <si>
    <t>Finansējuma samazinājums pasākumu plānam noziedzīgi iegūtu līdzekļu legalizācijas, terorisma un proliferācijas finansēšanas novēršanai 2023.–2025. gadam (finansējums atlīdzībai 3 amata vietām 68 619 eiro - likumprojekts "Grozījumi Biedrību un nodibinājumu likumā"  vēl nav skatīts MK, 2023. gadā spēkā nestāsies)</t>
  </si>
  <si>
    <t>01.07.00 "Dotācija brīvpusdienu nodrošināšanai 1.,2.,3. un 4. klases izglītojamiem"</t>
  </si>
  <si>
    <t>Identificēta finanšu līdzekļu ekonomija, kas izveidojusies atbilstoši 2023. gada komunālo pakalpojumu faktiskajām cenu izmaiņām pret sākotnēji plānoto</t>
  </si>
  <si>
    <t>Vienreizējs pasākums "Finansējums daļējai izdevumu pieauguma energoresursiem kompensēšanai" , ņemot vērā elektrības un gāzes biržas cenas</t>
  </si>
  <si>
    <t>09.02.00 "Fizisko personu datu aizsardzība"</t>
  </si>
  <si>
    <t xml:space="preserve">Izdevumu samazinājums, jo 2023.gadā nav nepieciešams atjaunot biroja tehniku un datortehniku </t>
  </si>
  <si>
    <t xml:space="preserve">Samazinājums no prioritārā pasākuma "Datu valsts inspekcijas nodarbināto mēnešalgu palielinājums" </t>
  </si>
  <si>
    <t>03.02.00 "Apgabaltiesas un rajonu (pilsētu) tiesas"</t>
  </si>
  <si>
    <t xml:space="preserve">Samazinājums no prioritārā pasākuma "Darba vides uzlabošana" un prioritārā pasākuma "Centralizētā arhīva izveide Jēkabpilī"  </t>
  </si>
  <si>
    <t>20. Klimata un enerģētikas ministrija</t>
  </si>
  <si>
    <t>24.08.00 "Nacionālo parku darbības nodrošināšana"</t>
  </si>
  <si>
    <t>2023. gadā valsts budžeta līdzekļu pasākumā "Kompensāciju izmaksas. Ikgadējie maksājumi saskaņā ar grozījumiem Kompensāciju likumā." tiek prognozēta finansējumu neapguve 250 000 euro apmērā. (EKK 6000)</t>
  </si>
  <si>
    <t>21.02.00 "Vides aizsardzības projekti"</t>
  </si>
  <si>
    <t>Samazinājums no prioritārā pasākuma 2022.-2024. "LVAF finansējums nacionālās nozīmes un vides projektiem"</t>
  </si>
  <si>
    <t>Uzturēšanas izdevumu transferti pašvaldībām likuma "Par zemes privatizāciju lauku apvidos" prasību izpildei (EKK 7460)</t>
  </si>
  <si>
    <t>Valsts budžeta uzturēšanas izdevumu transferti pašvaldībām (EKK 7460)</t>
  </si>
  <si>
    <t>Pasākuma “Valsts informācijas sistēmu savietotāja  (VISS) attīstība un uzturēšana”  ietvaros VISS notifikāciju servisa pilnveidošana pārcelta uz 2024.gadu. (EKK 5000)</t>
  </si>
  <si>
    <t xml:space="preserve">32.00.00 "Valsts reģionālās attīstības politikas īstenošana" </t>
  </si>
  <si>
    <t>Projekta Nr. 3DP/3.2.2.1.1/08/IPIA/IUMEPLS/005 "Pašvaldību funkciju atbalsta sistēmas izveides 1.kārta" (PFAS 1) uzturēšanas izdevumus  var daļēji pārcelt uz 2024. gada janvāri. (EKK 2000)</t>
  </si>
  <si>
    <t>23.01.00 "Valsts vides dienests"</t>
  </si>
  <si>
    <t>31.00.00 "Atbalsts plānošanas reģioniem"</t>
  </si>
  <si>
    <t xml:space="preserve">Diasporas likuma normu īstenošana (Atbalsta pasākums reemigrācijas veicināšanai “Reģionālās remigrācijas koordinators”) (EKK 7470), plānojot maksajumus konkursā uzvarētājiem  2024.g. </t>
  </si>
  <si>
    <t>21.00.00 "Kultūras mantojums"</t>
  </si>
  <si>
    <t xml:space="preserve">22.02.00 “Kultūras pasākumi, sadarbības līgumi un programmas” </t>
  </si>
  <si>
    <t>22.07.00 “Nomas maksas VAS "VNĪ" programmas "Mantojums-2018" ietvaros”</t>
  </si>
  <si>
    <t xml:space="preserve">26.01.00 “Sabiedrības integrācijas pasākumu īstenošana” </t>
  </si>
  <si>
    <t>26.02.00 “Diasporas pasākumu īstenošana”</t>
  </si>
  <si>
    <t>27.00.00 “Mediju politikas īstenošana”</t>
  </si>
  <si>
    <t xml:space="preserve">19.03.00 “Filmu nozare” </t>
  </si>
  <si>
    <t>Divu filmu projektu īstenotājiem maksājumus veicot 2024.gada sākumā – vienam pārceļot filmas pabeigšanas finansējumu, otram pārceļot maksājumu ņemot vērā precizēto grafiku pēc līdzfinansējuma piesaistes</t>
  </si>
  <si>
    <t>46.01.00 "Uzraudzība un kontrole"</t>
  </si>
  <si>
    <t>46.03.00 "Slimību profilakses nodrošināšana"</t>
  </si>
  <si>
    <t>47. Radio un televīzijas regulators</t>
  </si>
  <si>
    <t xml:space="preserve">Samazinājums no pasākuma "Pasākumu plāns noziedzīgi iegūtu līdzekļu legalizācijas, terorisma un proliferācijas finansēšanas novēršanai laikposmam no 2020. līdz 2022.gadam" </t>
  </si>
  <si>
    <t>04. Korupcijas novēršanas un apkarošanas birojs</t>
  </si>
  <si>
    <t>08. Sabiedrības integrācijas fonds</t>
  </si>
  <si>
    <t>74. resors</t>
  </si>
  <si>
    <t>19.00.00 “Finansējums energoresursu un ēdināšanas izdevumu pieauguma kompensēšanai”</t>
  </si>
  <si>
    <t>17. Satiksmes ministrija</t>
  </si>
  <si>
    <t>05.00.00 "Starptautiskās kravu loģistikas un ostu informācijas sistēmas uzturēšana"</t>
  </si>
  <si>
    <t>Tiks samazināti EKK2000 izdevumi Starptautiskās kravu loģistikas un ostu informācijas sistēmas uzturēšanai</t>
  </si>
  <si>
    <t>23.07.00 "Valsts autoceļu pārvaldīšana"</t>
  </si>
  <si>
    <t xml:space="preserve">Iespējamā novirzāmā summa citiem pasākumiem 2023.gadā ir 532 780 euro     </t>
  </si>
  <si>
    <t>Tiks samazināti EKK2000 izdevumi.  Netiks sludināti telpu remontdarbi.</t>
  </si>
  <si>
    <t>31.09.00 "Dotācija jauno vilcienu iegādei un remonta centra izbūvei"</t>
  </si>
  <si>
    <t>Samazinājums no prioritārā pasākuma “Komerciālo elektronisko plašsaziņas līdzekļu kapacitātes stiprināšana".</t>
  </si>
  <si>
    <t>Rīgas pils ekspozīcijas izveidei, precizējot naudas plūsmas un atliekot maksājumu veikšanu uz 2024.gadu.</t>
  </si>
  <si>
    <t>Ņemot vērā, ka ir pieejams 2022.gada slēgtais asignējums, nav nepieciešami papildus resursi 2023.gada pētījumu veikšanai</t>
  </si>
  <si>
    <t>Pasaules brīvo latviešu apvienības deleģēšanas līguma finanšu plūsmas sakārtošanai, neveicot maksājumu 2023.gada decembrī</t>
  </si>
  <si>
    <t>Samazināts finansējums iepirkumam par Saliedētas un pilsoniski aktīva sabiedrības plāna izvērtējumu</t>
  </si>
  <si>
    <t>Samazināts finansējumu Rīgas vēstures un kuģniecības muzeja 250 gadu un citiem jubilejas pasākumiem</t>
  </si>
  <si>
    <t>Muzeju krātuves Pulka ielā uzturēšanas izdevumiem, ņemot vērā 2023.un 2022.gada izmaksas</t>
  </si>
  <si>
    <t>Rakstniecības un mūzikas muzeja Dziesmu svētku ekspozīcijas Mežaparkā uzturēšana, ņemot vērā faktiskās izmaksas</t>
  </si>
  <si>
    <t>Latvijas skolas somas 2023.gada 1.pusgada ietaupījums, ņemot vērā 2022.gada izpildi</t>
  </si>
  <si>
    <t>Samazinājums no prioritārā pasākuma "Nodrošināt vispārējās aprūpes māsas profesijas ieviešanu, tai skaitā veicinot māsu nodarbinātību profesijā",  jo martā faktiski vairs nebija iespējams uzņemt papildus medmāsas ziemas uzņemšanā, tā notiks 2023.gada rudenī.</t>
  </si>
  <si>
    <t>Samazinājums no prioritārā pasākuma “Sociālo stipendiju nodrošināšana studējošajiem no daudzbērnu ģimenēm”, ņemot vērā februāra konkursa kārtu un to, ka no rudens jānodrošina stipendijas visiem 4 kursiem</t>
  </si>
  <si>
    <t>01.00.00 "Sabiedrības integrācijas fonda vadība"</t>
  </si>
  <si>
    <t>Samazinājums Latvijas valsts budžeta finansētās programmas “Ģimenei draudzīga pašvaldība” konkursam “Ģimenei draudzīgākā pašvaldība 2023”.</t>
  </si>
  <si>
    <t>Samazinājums Latvijas valsts budžeta finansētās programmas “Ģimenei draudzīga pašvaldība” atklāta projektu pieteikumu konkursa nevaldības organizācijām “Atbalsts ģimeņu interešu pārstāvošo NVO pamatdarbības nodrošināšanai”.</t>
  </si>
  <si>
    <t>Satversmes tiesai piešķīra līdzekļus pārdalei no programmas “Apropriācijas rezerve” 11 746 euro apmērā starptautiskās sadarbības aktivitāšu nodrošināšanai. Ņemot vērā, ka 2023. gada jūnija sākumā Itālijas Konstitucionālā tiesa aicināja atlikt šo ieplānoto vizīti uz nenoteiktu laiku sakarā ar tiesnešu rotāciju, līdz ar to piešķirto summu 11 746 euro apmērā  iespējams novirzīt finansējuma pārdalei.</t>
  </si>
  <si>
    <t>01.00.00 "Tiesa"</t>
  </si>
  <si>
    <t>07.01.00 "Nodarbinātības valsts aģentūras darbības nodrošināšana"</t>
  </si>
  <si>
    <t>21.01.00 "Darba tiesisko attiecību un darba apstākļu kontrole un uzraudzība"</t>
  </si>
  <si>
    <t>05.01.00 "Sociālās rehabilitācijas valsts programmas"</t>
  </si>
  <si>
    <t>Izdevumu samazinājums Nekustamā īpašuma Kuldīgas ielā 2, Ventspilī, pielāgošanai valsts un pašvaldības vienotā klientu apkalpošanas centra izveidei un valsts institūciju vajadzībām, ņemot vērā, ka projekts izmaksu sadārdzināšanās dēļ ir apturēts</t>
  </si>
  <si>
    <t>01.00.00 "Valsts pētījumi klimata un enerģētikas jomā"</t>
  </si>
  <si>
    <t>01.00.00 "Nozares vadība"</t>
  </si>
  <si>
    <t>01.00.00 Korupcijas novēršanas un apkarošanas birojs</t>
  </si>
  <si>
    <t>Atlīdzībai piešķirtā finansējuma ekonomija</t>
  </si>
  <si>
    <t>Valsts budžeta finansējuma politiskajām partijām un to apvienībām atlikums</t>
  </si>
  <si>
    <t>Samazinājums kompensācijām par dienestu ārvalstīs</t>
  </si>
  <si>
    <t xml:space="preserve">Samazinājums, atceļot plānotās iegādes un pakalpojumus IT  </t>
  </si>
  <si>
    <t>Ekonomija no papildu piešķirtā finansējuma 2023.gadā izdevumu pieauguma energoresursiem kompensēšanai</t>
  </si>
  <si>
    <t>Ekonomija no vīzu ielīmju iegādēm</t>
  </si>
  <si>
    <t>35.00.00 "Valsts atbalsta programmas"</t>
  </si>
  <si>
    <t>97.00.00 "Nozaru vadība un politikas plānošana"</t>
  </si>
  <si>
    <t>Samazinājums no prioritārā pasākuma "Inovāciju fonds"</t>
  </si>
  <si>
    <t xml:space="preserve"> Samazinājums VK telpu labiekārtošanai, pārskatot nepieciešamās iegādes</t>
  </si>
  <si>
    <t>Samazinājums procentu izdevumos, ņemot vērā 2023. gada aprīlī veikto Latvijai COVID-19 pandēmijas negatīvo seku mazināšanai piešķirtā aizdevuma pirms termiņa atmaksu Ziemeļu investīciju bankai</t>
  </si>
  <si>
    <t>Samazinājums videospēļu ietekmes izvērtēšanai, sabiedrības informēšanas pasākumiem, pārbaužu veikšanai</t>
  </si>
  <si>
    <t>Samazināti IT drošības jomas pasākumi</t>
  </si>
  <si>
    <t>Samazinājums IT projektam "Publiskās vadības sistēmas modernizācija", mainoties īstenošanas grafikam</t>
  </si>
  <si>
    <t>Samazinājums no prioritārā pasākuma "Valsts pētījumi klimata un enerģētikas jomā"</t>
  </si>
  <si>
    <t>20.00.00 "Kultūrizglītība"</t>
  </si>
  <si>
    <t>30. Satversmes tiesa</t>
  </si>
  <si>
    <t>33.00.00 "Aizsardzības īpašumu pārvaldīšana"</t>
  </si>
  <si>
    <t>04.01.00 "Ieslodzījuma vietas"</t>
  </si>
  <si>
    <t>Samazināta 2023.gada nomas maksas uzkrājuma komponente 7 mēnešiem nekustamajam īpašumam Rīgā, Pulka ielā un Strēlnieku laukumā</t>
  </si>
  <si>
    <t>Samazināta 2023.gada nomas maksas uzkrājuma komponente 7 mēnešiem nekustamajam īpašumam Krimuldas pagastā</t>
  </si>
  <si>
    <t>Samazināta 2023.gada nomas maksas uzkrājuma komponente 7 mēnešiem nekustamajam īpašumam Daugavpilī, Kandavas ielā</t>
  </si>
  <si>
    <t>02.03.00 "Vienotās sakaru un informācijas sistēmas uzturēšana un vadība"</t>
  </si>
  <si>
    <t>Samazinājums EKK2000 "Preces un pakalpojumi"</t>
  </si>
  <si>
    <t>Samazinājums EKK5000 "Pamatkapitāla veidošana"</t>
  </si>
  <si>
    <t>06.01.00 "Valsts policija"</t>
  </si>
  <si>
    <t>07.00.00 "Ugunsdrošība, glābšana un civilā aizsardzība"</t>
  </si>
  <si>
    <t>10.00.00 "Valsts robežsardzes darbība"</t>
  </si>
  <si>
    <t>11.01.00 "Pilsonības un migrācijas lietu pārvalde"</t>
  </si>
  <si>
    <t>40.01.00 "Administrēšana"</t>
  </si>
  <si>
    <t>40.02.00 "Nekustamais īpašums un centralizētais iepirkums"</t>
  </si>
  <si>
    <t>40.03.00 "Lietiskie pierādījumi un izņemtā manta"</t>
  </si>
  <si>
    <t>42.00.00 "Iekšējās drošības biroja darbība"</t>
  </si>
  <si>
    <t>43.00.00 "Finanšu izlūkošanas dienesta darbība"</t>
  </si>
  <si>
    <t>44.00.00 "Iekšējās drošības akadēmija"</t>
  </si>
  <si>
    <t>Samazinājums EKK7480 "Pārējie valsts budžeta uzturēšanas izdevumu transferti valsts budžeta daļēji finansētām atvasinātām publiskām personām un budžeta nefinansētām iestādēm"</t>
  </si>
  <si>
    <t>Samazinājums no prioritārā  pasākuma "Finanšu instruments investīciju projektiem"</t>
  </si>
  <si>
    <t>Samazinājums komunikācijas pasākumiem,  FM darbības izvērtēšanai un pilnveidošanai, integrējot procesu īstenošanā risku vadību, kā arī pasākumiem iekšējiem auditoriem.</t>
  </si>
  <si>
    <t>Samazinājums, atsakoties no pārcelšanās uz valsts un pašvaldības vienotā klientu apkalpošanas centru Kuldīgas ielā 2, Ventspilī, kā arī neveicot vai atliekot dažādu preču un pakalpojumu iegādes VID ikdienas darbības nodrošināšanai.</t>
  </si>
  <si>
    <t>Ietaupījums no mēnešbiļešu un degvielas kompensācijām pers.transportam, ārvalstu komandējumiem, tulkošanas un mācību pakalpojumiem, remontdarbiem, biroja precēm, degvielas, uzturēšanas materiāliem un precēm</t>
  </si>
  <si>
    <t>Saistībā ar to, ka samazinās Covid19 izplatība un "ApturiCovid" aplikācijas nozīmība, tā tiks apturēta līdz brīdim, ja gadījumā atkal uzradīsies kāda bīstama infekcija. Līdz ar aplikācijas darbības apturēšanu zūd nepieciešamība abonēt LVRTC virtuālo serveru jaudas pakalpojumus "ApturiCovid" darbības nodrošināšanai</t>
  </si>
  <si>
    <t>Noteiktais uzdevums tiek īstenots, sadarbojoties ar NVD, un tiks finansēts no Solidaritātes fonda. Iepirkumu veic NVD. Īstenojot projektu, tiks izveidota vienota epidemioloģiskās uzraudzības vide dažādu saslimšanu uzraudzībai un būtiski uzlabota informācijas iegūšana no vairākiem datu avotiem, kā rezultātā varēs ātrāk noskaidrot saslimšanas cēloņus un ātrāk uzsākt pretepidēmijas pasākumu īstenošanu.</t>
  </si>
  <si>
    <t>SPKC kapacitātes stiprināšanai, t.sk.  24 jaunu datoru iegāde un to ikgadējā izturēšana tiks nodrošināta ar mazāku finansējumu nekā sākotnēji plānots</t>
  </si>
  <si>
    <t>Programmā 19.00.00 “Finansējums energoresursu un ēdināšanas izdevumu pieauguma kompensēšanai” VM paredzētais finansējums</t>
  </si>
  <si>
    <t>Ministriju, citu centrālo valsts budžeta iestāžu un neatkarīgo institūciju iesniegtie priekšlikumi par līdzekļu ekonomiju, kuru iespējams pārdalīt uz budžeta resora “74.Gadskārtējā valsts budžeta izpildes procesā pārdalāmais finansējums” programmu 20.00.00 "Veselības  aprūpes neatliekamo pasākumu īstenošana 2023.gadā", lai nodrošinātu neatliekamu un prioritāru pasākumu finansēšanu veselības nozarei 2023. gadā</t>
  </si>
  <si>
    <t>97.02.00 "Nozares centralizēto funkciju izpilde", samazinot transferta pārskaitījumu uz speciālā budžeta apakšprogrammu 04.05.00 "Valsts sociālās apdrošināšanas aģentūras speciālais budžets"</t>
  </si>
  <si>
    <t xml:space="preserve">Samazinājums no prioritārā pasākuma  “Interaktīvas pretkorupcijas spēles izstrāde un integrēšana 10.-12. klašu mācību saturā” </t>
  </si>
  <si>
    <t>Samazinājums, neveicot vai atliekot dažādu preču un pakalpojumu iegādes</t>
  </si>
  <si>
    <t>VVD ir radis risinājumu segt degvielas izdevumus to inspektoru automašīnām, kas piedalās zvejas kontrolē, periodā līdz 30.09.2023 no EJZF projekta līdzekļiem. (EKK 2000)</t>
  </si>
  <si>
    <t>SPKC kapacitātes stiprināšanai ir aprīkojis 10 jaunas datorizētas darba vietas. Sakarā ar to, ka ir ļoti daudz  citu veselības nozares vajadzību, ir iespējama ekonomija ikgadējai uzturēšanai (licencēm un tehnikas remontam nav nepieciešama tik liela summa)</t>
  </si>
  <si>
    <t>Ieviešot jauno biznesa inteliģences rīku, laika posmā no 2021.gada darbinieki ir izgājuši apmācības, līdz ar to turpmāk ik gadu nav nepieciešama visa šim mērķim piešķirtā summa. Tā kā noteikti ir nepieciešams ik gadu papildināt zināšanas biznesa inteliģences rīku lietošanā jaunās funkcionalitātēs piešķirto finansējumu iespējams samazināt</t>
  </si>
  <si>
    <t>Finansējums jauno elektrovilcienu projektam</t>
  </si>
  <si>
    <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</si>
</sst>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2"/>
      <color theme="1"/>
      <name val="Times New Roman"/>
      <family val="2"/>
      <charset val="186"/>
    </font>
    <font>
      <sz val="11"/>
      <color theme="1"/>
      <name val="Calibri"/>
      <family val="2"/>
      <charset val="186"/>
      <scheme val="minor"/>
    </font>
    <font>
      <sz val="10"/>
      <color theme="1"/>
      <name val="Times New Roman"/>
      <family val="1"/>
      <charset val="186"/>
    </font>
    <font>
      <sz val="10"/>
      <color theme="1"/>
      <name val="Times New Roman"/>
      <family val="2"/>
      <charset val="186"/>
    </font>
    <font>
      <i/>
      <sz val="10"/>
      <color theme="1"/>
      <name val="Times New Roman"/>
      <family val="1"/>
      <charset val="186"/>
    </font>
    <font>
      <sz val="11"/>
      <color theme="1"/>
      <name val="Calibri"/>
      <family val="2"/>
      <charset val="204"/>
      <scheme val="minor"/>
    </font>
    <font>
      <b/>
      <sz val="10"/>
      <color theme="1"/>
      <name val="Times New Roman"/>
      <family val="2"/>
      <charset val="186"/>
    </font>
    <font>
      <b/>
      <sz val="10"/>
      <color theme="1"/>
      <name val="Times New Roman"/>
      <family val="1"/>
      <charset val="186"/>
    </font>
    <font>
      <b/>
      <sz val="10"/>
      <name val="Times New Roman"/>
      <family val="2"/>
      <charset val="186"/>
    </font>
    <font>
      <b/>
      <i/>
      <sz val="10"/>
      <name val="Times New Roman"/>
      <family val="1"/>
      <charset val="186"/>
    </font>
    <font>
      <sz val="8"/>
      <color theme="1"/>
      <name val="Times New Roman"/>
      <family val="2"/>
      <charset val="186"/>
    </font>
    <font>
      <sz val="10"/>
      <name val="Times New Roman"/>
      <family val="1"/>
      <charset val="186"/>
    </font>
    <font>
      <sz val="11"/>
      <color theme="1"/>
      <name val="Times New Roman"/>
      <family val="1"/>
      <charset val="186"/>
    </font>
    <font>
      <sz val="10"/>
      <name val="Times New Roman"/>
      <family val="2"/>
      <charset val="186"/>
    </font>
    <font>
      <b/>
      <sz val="10"/>
      <name val="Times New Roman"/>
      <family val="1"/>
      <charset val="186"/>
    </font>
    <font>
      <sz val="12"/>
      <name val="Times New Roman"/>
      <family val="1"/>
      <charset val="186"/>
    </font>
    <font>
      <sz val="9"/>
      <color theme="1"/>
      <name val="Times New Roman"/>
      <family val="2"/>
      <charset val="186"/>
    </font>
    <font>
      <sz val="11"/>
      <color theme="1"/>
      <name val="Calibri"/>
      <family val="2"/>
      <charset val="186"/>
      <scheme val="minor"/>
    </font>
    <font>
      <sz val="12"/>
      <color theme="1"/>
      <name val="Times New Roman"/>
      <family val="1"/>
      <charset val="186"/>
    </font>
    <font>
      <b/>
      <sz val="14"/>
      <color theme="1"/>
      <name val="Times New Roman"/>
      <family val="1"/>
      <charset val="186"/>
    </font>
    <font>
      <sz val="10"/>
      <name val="Arial"/>
      <family val="2"/>
      <charset val="186"/>
    </font>
  </fonts>
  <fills count="6">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7">
    <xf numFmtId="0" fontId="0" fillId="0" borderId="0"/>
    <xf numFmtId="0" fontId="5" fillId="0" borderId="0"/>
    <xf numFmtId="0" fontId="17" fillId="0" borderId="0"/>
    <xf numFmtId="0" fontId="1" fillId="0" borderId="0"/>
    <xf numFmtId="9" fontId="1" fillId="0" borderId="0" applyFont="0" applyFill="0" applyBorder="0" applyAlignment="0" applyProtection="0"/>
    <xf numFmtId="0" fontId="1" fillId="0" borderId="0"/>
    <xf numFmtId="0" fontId="20" fillId="0" borderId="0"/>
  </cellStyleXfs>
  <cellXfs count="76">
    <xf numFmtId="0" fontId="0" fillId="0" borderId="0" xfId="0"/>
    <xf numFmtId="3" fontId="3" fillId="0" borderId="0" xfId="0" applyNumberFormat="1" applyFont="1" applyAlignment="1">
      <alignment wrapText="1"/>
    </xf>
    <xf numFmtId="3" fontId="3" fillId="0" borderId="0" xfId="0" applyNumberFormat="1" applyFont="1" applyAlignment="1">
      <alignment vertical="center" wrapText="1"/>
    </xf>
    <xf numFmtId="3" fontId="10" fillId="0" borderId="0" xfId="0" applyNumberFormat="1" applyFont="1" applyAlignment="1">
      <alignment horizontal="center" wrapText="1"/>
    </xf>
    <xf numFmtId="3" fontId="0" fillId="0" borderId="0" xfId="0" applyNumberFormat="1" applyAlignment="1">
      <alignment wrapText="1"/>
    </xf>
    <xf numFmtId="3" fontId="7" fillId="2" borderId="1" xfId="0" applyNumberFormat="1" applyFont="1" applyFill="1" applyBorder="1" applyAlignment="1">
      <alignment vertical="center" wrapText="1"/>
    </xf>
    <xf numFmtId="3" fontId="3" fillId="0" borderId="1" xfId="0" applyNumberFormat="1" applyFont="1" applyBorder="1" applyAlignment="1">
      <alignment vertical="center" wrapText="1"/>
    </xf>
    <xf numFmtId="3" fontId="2" fillId="0" borderId="1" xfId="0" applyNumberFormat="1" applyFont="1" applyBorder="1" applyAlignment="1">
      <alignment vertical="center" wrapText="1"/>
    </xf>
    <xf numFmtId="3" fontId="3" fillId="0" borderId="2" xfId="0" applyNumberFormat="1" applyFont="1" applyBorder="1" applyAlignment="1">
      <alignment vertical="center" wrapText="1"/>
    </xf>
    <xf numFmtId="3" fontId="0" fillId="0" borderId="0" xfId="0" applyNumberFormat="1" applyAlignment="1">
      <alignment vertical="top" wrapText="1"/>
    </xf>
    <xf numFmtId="3" fontId="7" fillId="0" borderId="1" xfId="0" applyNumberFormat="1" applyFont="1" applyBorder="1" applyAlignment="1">
      <alignment vertical="center" wrapText="1"/>
    </xf>
    <xf numFmtId="3" fontId="16" fillId="0" borderId="0" xfId="0" applyNumberFormat="1" applyFont="1" applyAlignment="1">
      <alignment horizontal="center" vertical="center" wrapText="1"/>
    </xf>
    <xf numFmtId="3" fontId="16" fillId="3" borderId="1" xfId="0" applyNumberFormat="1" applyFont="1" applyFill="1" applyBorder="1" applyAlignment="1">
      <alignment horizontal="center" vertical="center" wrapText="1"/>
    </xf>
    <xf numFmtId="3" fontId="6" fillId="3" borderId="1" xfId="1" applyNumberFormat="1" applyFont="1" applyFill="1" applyBorder="1" applyAlignment="1">
      <alignment horizontal="center" vertical="center" wrapText="1"/>
    </xf>
    <xf numFmtId="3" fontId="7" fillId="3" borderId="1" xfId="1" applyNumberFormat="1" applyFont="1" applyFill="1" applyBorder="1" applyAlignment="1">
      <alignment horizontal="center" vertical="center" wrapText="1"/>
    </xf>
    <xf numFmtId="3" fontId="8" fillId="3" borderId="1" xfId="1" applyNumberFormat="1" applyFont="1" applyFill="1" applyBorder="1" applyAlignment="1">
      <alignment horizontal="center" vertical="center" wrapText="1"/>
    </xf>
    <xf numFmtId="3" fontId="4" fillId="0" borderId="0" xfId="0" applyNumberFormat="1" applyFont="1" applyAlignment="1">
      <alignment vertical="center" wrapText="1"/>
    </xf>
    <xf numFmtId="3" fontId="7" fillId="2" borderId="5" xfId="0" applyNumberFormat="1" applyFont="1" applyFill="1" applyBorder="1" applyAlignment="1">
      <alignment vertical="center" wrapText="1"/>
    </xf>
    <xf numFmtId="3" fontId="7" fillId="2" borderId="1" xfId="0" applyNumberFormat="1" applyFont="1" applyFill="1" applyBorder="1" applyAlignment="1">
      <alignment horizontal="right" vertical="center" wrapText="1"/>
    </xf>
    <xf numFmtId="3" fontId="3" fillId="0" borderId="0" xfId="0" applyNumberFormat="1" applyFont="1" applyAlignment="1">
      <alignment horizontal="center" vertical="center" wrapText="1"/>
    </xf>
    <xf numFmtId="3" fontId="2" fillId="0" borderId="0" xfId="0" applyNumberFormat="1" applyFont="1" applyAlignment="1">
      <alignment vertical="center" wrapText="1"/>
    </xf>
    <xf numFmtId="3" fontId="3" fillId="0" borderId="7" xfId="0" applyNumberFormat="1" applyFont="1" applyBorder="1" applyAlignment="1">
      <alignment vertical="center" wrapText="1"/>
    </xf>
    <xf numFmtId="3" fontId="3" fillId="0" borderId="1" xfId="0" applyNumberFormat="1" applyFont="1" applyBorder="1" applyAlignment="1">
      <alignment horizontal="left" vertical="center" wrapText="1"/>
    </xf>
    <xf numFmtId="3" fontId="3" fillId="5" borderId="1" xfId="0" applyNumberFormat="1" applyFont="1" applyFill="1" applyBorder="1" applyAlignment="1">
      <alignment horizontal="center" vertical="center" wrapText="1"/>
    </xf>
    <xf numFmtId="3" fontId="6" fillId="5" borderId="1" xfId="0" applyNumberFormat="1" applyFont="1" applyFill="1" applyBorder="1" applyAlignment="1">
      <alignment horizontal="right" vertical="center" wrapText="1"/>
    </xf>
    <xf numFmtId="3" fontId="7" fillId="5" borderId="1" xfId="0" applyNumberFormat="1" applyFont="1" applyFill="1" applyBorder="1" applyAlignment="1">
      <alignment horizontal="right" vertical="center" wrapText="1"/>
    </xf>
    <xf numFmtId="3" fontId="2" fillId="0" borderId="1" xfId="0" applyNumberFormat="1" applyFont="1" applyBorder="1" applyAlignment="1">
      <alignment horizontal="left" vertical="center" wrapText="1"/>
    </xf>
    <xf numFmtId="3" fontId="2" fillId="0" borderId="1" xfId="0" applyNumberFormat="1" applyFont="1" applyBorder="1" applyAlignment="1">
      <alignment horizontal="right" vertical="center" wrapText="1"/>
    </xf>
    <xf numFmtId="3" fontId="14" fillId="2" borderId="1" xfId="0" applyNumberFormat="1" applyFont="1" applyFill="1" applyBorder="1" applyAlignment="1">
      <alignment wrapText="1"/>
    </xf>
    <xf numFmtId="3" fontId="11" fillId="0" borderId="1" xfId="0" applyNumberFormat="1" applyFont="1" applyBorder="1" applyAlignment="1">
      <alignment vertical="center" wrapText="1"/>
    </xf>
    <xf numFmtId="3" fontId="14" fillId="2" borderId="1" xfId="0" applyNumberFormat="1" applyFont="1" applyFill="1" applyBorder="1" applyAlignment="1">
      <alignment vertical="center" wrapText="1"/>
    </xf>
    <xf numFmtId="3" fontId="15" fillId="0" borderId="0" xfId="0" applyNumberFormat="1" applyFont="1" applyAlignment="1">
      <alignment wrapText="1"/>
    </xf>
    <xf numFmtId="3" fontId="12" fillId="0" borderId="1" xfId="0" applyNumberFormat="1" applyFont="1" applyBorder="1" applyAlignment="1">
      <alignment vertical="center" wrapText="1"/>
    </xf>
    <xf numFmtId="3" fontId="3" fillId="4" borderId="1" xfId="0" applyNumberFormat="1" applyFont="1" applyFill="1" applyBorder="1" applyAlignment="1">
      <alignment vertical="center" wrapText="1"/>
    </xf>
    <xf numFmtId="3" fontId="2" fillId="0" borderId="0" xfId="0" applyNumberFormat="1" applyFont="1" applyAlignment="1">
      <alignment horizontal="right" vertical="center" wrapText="1"/>
    </xf>
    <xf numFmtId="3" fontId="13" fillId="0" borderId="1" xfId="0" applyNumberFormat="1" applyFont="1" applyBorder="1" applyAlignment="1">
      <alignment vertical="center" wrapText="1"/>
    </xf>
    <xf numFmtId="49" fontId="3" fillId="0" borderId="1" xfId="0" applyNumberFormat="1" applyFont="1" applyBorder="1" applyAlignment="1">
      <alignment vertical="center" wrapText="1"/>
    </xf>
    <xf numFmtId="3" fontId="15" fillId="0" borderId="0" xfId="0" applyNumberFormat="1" applyFont="1" applyAlignment="1">
      <alignment vertical="center" wrapText="1"/>
    </xf>
    <xf numFmtId="3" fontId="18" fillId="0" borderId="0" xfId="0" applyNumberFormat="1" applyFont="1" applyAlignment="1">
      <alignment vertical="center" wrapText="1"/>
    </xf>
    <xf numFmtId="3" fontId="18" fillId="0" borderId="0" xfId="0" applyNumberFormat="1" applyFont="1" applyAlignment="1">
      <alignment horizontal="right" vertical="center" wrapText="1"/>
    </xf>
    <xf numFmtId="3" fontId="11" fillId="0" borderId="2" xfId="0" applyNumberFormat="1" applyFont="1" applyBorder="1" applyAlignment="1">
      <alignment horizontal="right" vertical="center" wrapText="1"/>
    </xf>
    <xf numFmtId="3" fontId="2" fillId="0" borderId="1" xfId="2" applyNumberFormat="1" applyFont="1" applyBorder="1" applyAlignment="1">
      <alignment vertical="center" wrapText="1"/>
    </xf>
    <xf numFmtId="3" fontId="7" fillId="0" borderId="1" xfId="2" applyNumberFormat="1" applyFont="1" applyBorder="1" applyAlignment="1">
      <alignment horizontal="right" vertical="center" wrapText="1"/>
    </xf>
    <xf numFmtId="3" fontId="7" fillId="0" borderId="1" xfId="2" applyNumberFormat="1" applyFont="1" applyBorder="1" applyAlignment="1">
      <alignment vertical="center" wrapText="1"/>
    </xf>
    <xf numFmtId="0" fontId="2" fillId="0" borderId="0" xfId="0" applyFont="1" applyAlignment="1">
      <alignment vertical="center"/>
    </xf>
    <xf numFmtId="3" fontId="11" fillId="0" borderId="1" xfId="2" applyNumberFormat="1" applyFont="1" applyBorder="1" applyAlignment="1">
      <alignment vertical="center" wrapText="1"/>
    </xf>
    <xf numFmtId="3" fontId="0" fillId="0" borderId="0" xfId="0" applyNumberFormat="1" applyAlignment="1">
      <alignment vertical="center" wrapText="1"/>
    </xf>
    <xf numFmtId="3" fontId="3" fillId="0" borderId="6" xfId="0" applyNumberFormat="1" applyFont="1" applyBorder="1" applyAlignment="1">
      <alignment horizontal="justify" vertical="center" wrapText="1"/>
    </xf>
    <xf numFmtId="3" fontId="11" fillId="0" borderId="2" xfId="0" applyNumberFormat="1" applyFont="1" applyBorder="1" applyAlignment="1">
      <alignment horizontal="left" vertical="center" wrapText="1"/>
    </xf>
    <xf numFmtId="3" fontId="14" fillId="0" borderId="1" xfId="0" applyNumberFormat="1" applyFont="1" applyBorder="1" applyAlignment="1">
      <alignment vertical="center" wrapText="1"/>
    </xf>
    <xf numFmtId="3" fontId="0" fillId="0" borderId="0" xfId="0" applyNumberFormat="1" applyAlignment="1">
      <alignment horizontal="center" vertical="center" wrapText="1"/>
    </xf>
    <xf numFmtId="3" fontId="3" fillId="0" borderId="2" xfId="0" applyNumberFormat="1" applyFont="1" applyBorder="1" applyAlignment="1">
      <alignment horizontal="left" vertical="center" wrapText="1"/>
    </xf>
    <xf numFmtId="3" fontId="3" fillId="0" borderId="3" xfId="0" applyNumberFormat="1" applyFont="1" applyBorder="1" applyAlignment="1">
      <alignment horizontal="left" vertical="center" wrapText="1"/>
    </xf>
    <xf numFmtId="3" fontId="12" fillId="0" borderId="4" xfId="0" applyNumberFormat="1" applyFont="1" applyBorder="1" applyAlignment="1">
      <alignment horizontal="left" vertical="center" wrapText="1"/>
    </xf>
    <xf numFmtId="3" fontId="3" fillId="0" borderId="1" xfId="0" applyNumberFormat="1" applyFont="1" applyBorder="1" applyAlignment="1">
      <alignment vertical="center"/>
    </xf>
    <xf numFmtId="3" fontId="14" fillId="2" borderId="1" xfId="0" applyNumberFormat="1" applyFont="1" applyFill="1" applyBorder="1" applyAlignment="1">
      <alignment horizontal="right" vertical="center" wrapText="1"/>
    </xf>
    <xf numFmtId="3" fontId="11" fillId="0" borderId="1" xfId="0" applyNumberFormat="1" applyFont="1" applyBorder="1" applyAlignment="1">
      <alignment wrapText="1"/>
    </xf>
    <xf numFmtId="3" fontId="2" fillId="0" borderId="1" xfId="2" applyNumberFormat="1" applyFont="1" applyBorder="1" applyAlignment="1">
      <alignment horizontal="left" vertical="center" wrapText="1"/>
    </xf>
    <xf numFmtId="3" fontId="3" fillId="0" borderId="1" xfId="0" applyNumberFormat="1" applyFont="1" applyBorder="1" applyAlignment="1">
      <alignment horizontal="justify" vertical="center" wrapText="1"/>
    </xf>
    <xf numFmtId="3" fontId="11" fillId="0" borderId="6" xfId="0" applyNumberFormat="1" applyFont="1" applyBorder="1" applyAlignment="1">
      <alignment horizontal="justify" vertical="center" wrapText="1"/>
    </xf>
    <xf numFmtId="3" fontId="11" fillId="0" borderId="1" xfId="0" applyNumberFormat="1" applyFont="1" applyBorder="1" applyAlignment="1">
      <alignment horizontal="justify" vertical="center" wrapText="1"/>
    </xf>
    <xf numFmtId="164"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3" fontId="2" fillId="0" borderId="2" xfId="0" applyNumberFormat="1" applyFont="1" applyBorder="1" applyAlignment="1">
      <alignment horizontal="left" vertical="center" wrapText="1"/>
    </xf>
    <xf numFmtId="3" fontId="2" fillId="0" borderId="3" xfId="0" applyNumberFormat="1" applyFont="1" applyBorder="1" applyAlignment="1">
      <alignment horizontal="left" vertical="center" wrapText="1"/>
    </xf>
    <xf numFmtId="3" fontId="2" fillId="0" borderId="4" xfId="0" applyNumberFormat="1" applyFont="1" applyBorder="1" applyAlignment="1">
      <alignment horizontal="left" vertical="center" wrapText="1"/>
    </xf>
    <xf numFmtId="3" fontId="3" fillId="0" borderId="2" xfId="0" applyNumberFormat="1" applyFont="1" applyBorder="1" applyAlignment="1">
      <alignment horizontal="left" vertical="center" wrapText="1"/>
    </xf>
    <xf numFmtId="3" fontId="3" fillId="0" borderId="3" xfId="0" applyNumberFormat="1" applyFont="1" applyBorder="1" applyAlignment="1">
      <alignment horizontal="left" vertical="center" wrapText="1"/>
    </xf>
    <xf numFmtId="3" fontId="3" fillId="0" borderId="4" xfId="0" applyNumberFormat="1" applyFont="1" applyBorder="1" applyAlignment="1">
      <alignment horizontal="left" vertical="center" wrapText="1"/>
    </xf>
    <xf numFmtId="3" fontId="12" fillId="0" borderId="2" xfId="0" applyNumberFormat="1" applyFont="1" applyBorder="1" applyAlignment="1">
      <alignment horizontal="left" vertical="center" wrapText="1"/>
    </xf>
    <xf numFmtId="3" fontId="12" fillId="0" borderId="4" xfId="0" applyNumberFormat="1" applyFont="1" applyBorder="1" applyAlignment="1">
      <alignment horizontal="left" vertical="center" wrapText="1"/>
    </xf>
    <xf numFmtId="3" fontId="18" fillId="0" borderId="0" xfId="0" applyNumberFormat="1" applyFont="1" applyAlignment="1">
      <alignment horizontal="right" vertical="center" wrapText="1"/>
    </xf>
    <xf numFmtId="3" fontId="19" fillId="0" borderId="0" xfId="0" applyNumberFormat="1" applyFont="1" applyAlignment="1">
      <alignment horizontal="center" wrapText="1"/>
    </xf>
    <xf numFmtId="3" fontId="2" fillId="0" borderId="2" xfId="2" applyNumberFormat="1" applyFont="1" applyBorder="1" applyAlignment="1">
      <alignment horizontal="left" vertical="center" wrapText="1"/>
    </xf>
    <xf numFmtId="3" fontId="2" fillId="0" borderId="3" xfId="2" applyNumberFormat="1" applyFont="1" applyBorder="1" applyAlignment="1">
      <alignment horizontal="left" vertical="center" wrapText="1"/>
    </xf>
    <xf numFmtId="3" fontId="2" fillId="0" borderId="4" xfId="2" applyNumberFormat="1" applyFont="1" applyBorder="1" applyAlignment="1">
      <alignment horizontal="left" vertical="center" wrapText="1"/>
    </xf>
  </cellXfs>
  <cellStyles count="7">
    <cellStyle name="Normal" xfId="0" builtinId="0"/>
    <cellStyle name="Normal 17" xfId="3" xr:uid="{00000000-0005-0000-0000-000001000000}"/>
    <cellStyle name="Normal 2" xfId="1" xr:uid="{00000000-0005-0000-0000-000002000000}"/>
    <cellStyle name="Normal 2 2" xfId="6" xr:uid="{00000000-0005-0000-0000-000003000000}"/>
    <cellStyle name="Normal 5" xfId="2" xr:uid="{00000000-0005-0000-0000-000004000000}"/>
    <cellStyle name="Normal 5 2" xfId="5" xr:uid="{00000000-0005-0000-0000-000005000000}"/>
    <cellStyle name="Percent 3"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D145"/>
  <sheetViews>
    <sheetView tabSelected="1" topLeftCell="A132" zoomScale="90" zoomScaleNormal="90" workbookViewId="0">
      <selection activeCell="C7" sqref="C7"/>
    </sheetView>
  </sheetViews>
  <sheetFormatPr defaultColWidth="9" defaultRowHeight="13" x14ac:dyDescent="0.3"/>
  <cols>
    <col min="1" max="1" width="38.1640625" style="2" customWidth="1"/>
    <col min="2" max="2" width="89.33203125" style="20" customWidth="1"/>
    <col min="3" max="3" width="11.58203125" style="2" customWidth="1"/>
    <col min="4" max="16384" width="9" style="1"/>
  </cols>
  <sheetData>
    <row r="1" spans="1:4" ht="15.5" x14ac:dyDescent="0.3">
      <c r="A1" s="20"/>
      <c r="B1" s="38"/>
      <c r="C1" s="39" t="s">
        <v>22</v>
      </c>
    </row>
    <row r="2" spans="1:4" ht="15.65" customHeight="1" x14ac:dyDescent="0.3">
      <c r="A2" s="71" t="s">
        <v>24</v>
      </c>
      <c r="B2" s="71"/>
      <c r="C2" s="71"/>
    </row>
    <row r="3" spans="1:4" ht="21.75" customHeight="1" x14ac:dyDescent="0.3">
      <c r="B3" s="34"/>
      <c r="C3" s="34"/>
    </row>
    <row r="4" spans="1:4" ht="66" customHeight="1" x14ac:dyDescent="0.35">
      <c r="A4" s="72" t="s">
        <v>173</v>
      </c>
      <c r="B4" s="72"/>
      <c r="C4" s="72"/>
    </row>
    <row r="5" spans="1:4" ht="18.75" customHeight="1" x14ac:dyDescent="0.3">
      <c r="C5" s="16"/>
    </row>
    <row r="6" spans="1:4" ht="50.5" customHeight="1" x14ac:dyDescent="0.3">
      <c r="A6" s="13" t="s">
        <v>0</v>
      </c>
      <c r="B6" s="14" t="s">
        <v>2</v>
      </c>
      <c r="C6" s="15" t="s">
        <v>27</v>
      </c>
    </row>
    <row r="7" spans="1:4" s="11" customFormat="1" ht="18" customHeight="1" x14ac:dyDescent="0.35">
      <c r="A7" s="12">
        <v>1</v>
      </c>
      <c r="B7" s="12">
        <v>2</v>
      </c>
      <c r="C7" s="12">
        <v>3</v>
      </c>
    </row>
    <row r="8" spans="1:4" s="19" customFormat="1" ht="27" customHeight="1" x14ac:dyDescent="0.35">
      <c r="A8" s="23"/>
      <c r="B8" s="24" t="s">
        <v>1</v>
      </c>
      <c r="C8" s="25">
        <f>C9+C13+C16+C19+C32+C35+C49+C64+C79+C81+C86+C91+C101+C104+C114+C128+C136+C138+C140</f>
        <v>57036910</v>
      </c>
    </row>
    <row r="9" spans="1:4" s="19" customFormat="1" x14ac:dyDescent="0.35">
      <c r="A9" s="5" t="s">
        <v>95</v>
      </c>
      <c r="B9" s="18" t="s">
        <v>1</v>
      </c>
      <c r="C9" s="5">
        <f>C10+C11+C12</f>
        <v>228870</v>
      </c>
      <c r="D9" s="61"/>
    </row>
    <row r="10" spans="1:4" s="19" customFormat="1" x14ac:dyDescent="0.35">
      <c r="A10" s="66" t="s">
        <v>128</v>
      </c>
      <c r="B10" s="26" t="s">
        <v>175</v>
      </c>
      <c r="C10" s="27">
        <v>65000</v>
      </c>
      <c r="D10" s="61"/>
    </row>
    <row r="11" spans="1:4" s="19" customFormat="1" x14ac:dyDescent="0.35">
      <c r="A11" s="67"/>
      <c r="B11" s="26" t="s">
        <v>129</v>
      </c>
      <c r="C11" s="27">
        <v>57440</v>
      </c>
      <c r="D11" s="61"/>
    </row>
    <row r="12" spans="1:4" s="19" customFormat="1" x14ac:dyDescent="0.35">
      <c r="A12" s="68"/>
      <c r="B12" s="26" t="s">
        <v>130</v>
      </c>
      <c r="C12" s="27">
        <v>106430</v>
      </c>
      <c r="D12" s="61"/>
    </row>
    <row r="13" spans="1:4" s="19" customFormat="1" x14ac:dyDescent="0.35">
      <c r="A13" s="5" t="s">
        <v>96</v>
      </c>
      <c r="B13" s="18" t="s">
        <v>1</v>
      </c>
      <c r="C13" s="5">
        <f>C14+C15</f>
        <v>100000</v>
      </c>
      <c r="D13" s="61"/>
    </row>
    <row r="14" spans="1:4" s="19" customFormat="1" ht="26" x14ac:dyDescent="0.35">
      <c r="A14" s="22" t="s">
        <v>117</v>
      </c>
      <c r="B14" s="26" t="s">
        <v>118</v>
      </c>
      <c r="C14" s="27">
        <v>70000</v>
      </c>
      <c r="D14" s="61"/>
    </row>
    <row r="15" spans="1:4" s="19" customFormat="1" ht="26" x14ac:dyDescent="0.35">
      <c r="A15" s="22" t="s">
        <v>117</v>
      </c>
      <c r="B15" s="26" t="s">
        <v>119</v>
      </c>
      <c r="C15" s="27">
        <v>30000</v>
      </c>
      <c r="D15" s="61"/>
    </row>
    <row r="16" spans="1:4" s="4" customFormat="1" ht="15.5" x14ac:dyDescent="0.35">
      <c r="A16" s="5" t="s">
        <v>3</v>
      </c>
      <c r="B16" s="18" t="s">
        <v>1</v>
      </c>
      <c r="C16" s="5">
        <f>SUM(C17:C18)</f>
        <v>1006274</v>
      </c>
      <c r="D16" s="61"/>
    </row>
    <row r="17" spans="1:4" ht="26" x14ac:dyDescent="0.3">
      <c r="A17" s="36" t="s">
        <v>25</v>
      </c>
      <c r="B17" s="7" t="s">
        <v>26</v>
      </c>
      <c r="C17" s="29">
        <v>6274</v>
      </c>
      <c r="D17" s="61"/>
    </row>
    <row r="18" spans="1:4" ht="26" x14ac:dyDescent="0.3">
      <c r="A18" s="36" t="s">
        <v>146</v>
      </c>
      <c r="B18" s="7" t="s">
        <v>63</v>
      </c>
      <c r="C18" s="6">
        <v>1000000</v>
      </c>
      <c r="D18" s="61"/>
    </row>
    <row r="19" spans="1:4" customFormat="1" ht="15.5" x14ac:dyDescent="0.35">
      <c r="A19" s="17" t="s">
        <v>6</v>
      </c>
      <c r="B19" s="18" t="s">
        <v>1</v>
      </c>
      <c r="C19" s="5">
        <f>C20+C26+C27</f>
        <v>781000</v>
      </c>
      <c r="D19" s="61"/>
    </row>
    <row r="20" spans="1:4" s="44" customFormat="1" x14ac:dyDescent="0.35">
      <c r="A20" s="73" t="s">
        <v>4</v>
      </c>
      <c r="B20" s="42" t="s">
        <v>1</v>
      </c>
      <c r="C20" s="43">
        <f>SUM(C21:C25)</f>
        <v>454014</v>
      </c>
      <c r="D20" s="61"/>
    </row>
    <row r="21" spans="1:4" s="44" customFormat="1" x14ac:dyDescent="0.35">
      <c r="A21" s="74"/>
      <c r="B21" s="45" t="s">
        <v>131</v>
      </c>
      <c r="C21" s="41">
        <v>47014</v>
      </c>
      <c r="D21" s="61"/>
    </row>
    <row r="22" spans="1:4" s="44" customFormat="1" x14ac:dyDescent="0.35">
      <c r="A22" s="74"/>
      <c r="B22" s="45" t="s">
        <v>132</v>
      </c>
      <c r="C22" s="41">
        <v>150000</v>
      </c>
      <c r="D22" s="61"/>
    </row>
    <row r="23" spans="1:4" s="44" customFormat="1" ht="26" x14ac:dyDescent="0.35">
      <c r="A23" s="74"/>
      <c r="B23" s="45" t="s">
        <v>28</v>
      </c>
      <c r="C23" s="41">
        <v>212000</v>
      </c>
      <c r="D23" s="61"/>
    </row>
    <row r="24" spans="1:4" s="44" customFormat="1" ht="26" x14ac:dyDescent="0.35">
      <c r="A24" s="74"/>
      <c r="B24" s="45" t="s">
        <v>29</v>
      </c>
      <c r="C24" s="41">
        <v>15000</v>
      </c>
      <c r="D24" s="61"/>
    </row>
    <row r="25" spans="1:4" s="44" customFormat="1" x14ac:dyDescent="0.35">
      <c r="A25" s="75"/>
      <c r="B25" s="45" t="s">
        <v>133</v>
      </c>
      <c r="C25" s="41">
        <v>30000</v>
      </c>
      <c r="D25" s="61"/>
    </row>
    <row r="26" spans="1:4" s="44" customFormat="1" x14ac:dyDescent="0.35">
      <c r="A26" s="41" t="s">
        <v>7</v>
      </c>
      <c r="B26" s="41" t="s">
        <v>134</v>
      </c>
      <c r="C26" s="41">
        <v>103000</v>
      </c>
      <c r="D26" s="61"/>
    </row>
    <row r="27" spans="1:4" s="44" customFormat="1" x14ac:dyDescent="0.35">
      <c r="A27" s="73" t="s">
        <v>5</v>
      </c>
      <c r="B27" s="42" t="s">
        <v>1</v>
      </c>
      <c r="C27" s="43">
        <f>SUM(C28:C31)</f>
        <v>223986</v>
      </c>
      <c r="D27" s="61"/>
    </row>
    <row r="28" spans="1:4" s="44" customFormat="1" ht="26" x14ac:dyDescent="0.35">
      <c r="A28" s="74"/>
      <c r="B28" s="57" t="s">
        <v>94</v>
      </c>
      <c r="C28" s="41">
        <v>26986</v>
      </c>
      <c r="D28" s="61"/>
    </row>
    <row r="29" spans="1:4" s="44" customFormat="1" x14ac:dyDescent="0.35">
      <c r="A29" s="74"/>
      <c r="B29" s="45" t="s">
        <v>132</v>
      </c>
      <c r="C29" s="41">
        <v>110000</v>
      </c>
      <c r="D29" s="61"/>
    </row>
    <row r="30" spans="1:4" s="44" customFormat="1" x14ac:dyDescent="0.35">
      <c r="A30" s="74"/>
      <c r="B30" s="45" t="s">
        <v>133</v>
      </c>
      <c r="C30" s="45">
        <v>40000</v>
      </c>
      <c r="D30" s="61"/>
    </row>
    <row r="31" spans="1:4" s="44" customFormat="1" ht="26" x14ac:dyDescent="0.35">
      <c r="A31" s="75"/>
      <c r="B31" s="45" t="s">
        <v>29</v>
      </c>
      <c r="C31" s="45">
        <v>47000</v>
      </c>
      <c r="D31" s="61"/>
    </row>
    <row r="32" spans="1:4" ht="15.75" customHeight="1" x14ac:dyDescent="0.3">
      <c r="A32" s="30" t="s">
        <v>181</v>
      </c>
      <c r="B32" s="55" t="s">
        <v>1</v>
      </c>
      <c r="C32" s="30">
        <f>SUM(C33:C34)</f>
        <v>12000000</v>
      </c>
      <c r="D32" s="61"/>
    </row>
    <row r="33" spans="1:4" s="2" customFormat="1" x14ac:dyDescent="0.35">
      <c r="A33" s="7" t="s">
        <v>135</v>
      </c>
      <c r="B33" s="7" t="s">
        <v>165</v>
      </c>
      <c r="C33" s="27">
        <v>10000000</v>
      </c>
      <c r="D33" s="61"/>
    </row>
    <row r="34" spans="1:4" s="2" customFormat="1" ht="30.65" customHeight="1" x14ac:dyDescent="0.35">
      <c r="A34" s="7" t="s">
        <v>135</v>
      </c>
      <c r="B34" s="7" t="s">
        <v>137</v>
      </c>
      <c r="C34" s="7">
        <v>2000000</v>
      </c>
      <c r="D34" s="61"/>
    </row>
    <row r="35" spans="1:4" s="3" customFormat="1" ht="15.75" customHeight="1" x14ac:dyDescent="0.25">
      <c r="A35" s="5" t="s">
        <v>9</v>
      </c>
      <c r="B35" s="18" t="s">
        <v>8</v>
      </c>
      <c r="C35" s="5">
        <f>C36+C37+C38+C39+C40+C44+C47+C48</f>
        <v>1799651</v>
      </c>
      <c r="D35" s="61"/>
    </row>
    <row r="36" spans="1:4" s="46" customFormat="1" ht="18.75" customHeight="1" x14ac:dyDescent="0.35">
      <c r="A36" s="22" t="s">
        <v>10</v>
      </c>
      <c r="B36" s="58" t="s">
        <v>138</v>
      </c>
      <c r="C36" s="6">
        <v>70000</v>
      </c>
      <c r="D36" s="61"/>
    </row>
    <row r="37" spans="1:4" s="46" customFormat="1" ht="26" x14ac:dyDescent="0.35">
      <c r="A37" s="22" t="s">
        <v>20</v>
      </c>
      <c r="B37" s="58" t="s">
        <v>139</v>
      </c>
      <c r="C37" s="6">
        <v>198911</v>
      </c>
      <c r="D37" s="61"/>
    </row>
    <row r="38" spans="1:4" s="46" customFormat="1" ht="26" x14ac:dyDescent="0.35">
      <c r="A38" s="51" t="s">
        <v>11</v>
      </c>
      <c r="B38" s="47" t="s">
        <v>140</v>
      </c>
      <c r="C38" s="6">
        <v>8758</v>
      </c>
      <c r="D38" s="61"/>
    </row>
    <row r="39" spans="1:4" s="46" customFormat="1" ht="26" x14ac:dyDescent="0.35">
      <c r="A39" s="51" t="s">
        <v>30</v>
      </c>
      <c r="B39" s="47" t="s">
        <v>166</v>
      </c>
      <c r="C39" s="6">
        <v>147802</v>
      </c>
      <c r="D39" s="61"/>
    </row>
    <row r="40" spans="1:4" s="46" customFormat="1" ht="15.5" x14ac:dyDescent="0.35">
      <c r="A40" s="66" t="s">
        <v>31</v>
      </c>
      <c r="B40" s="42" t="s">
        <v>1</v>
      </c>
      <c r="C40" s="10">
        <f>+C41+C42+C43</f>
        <v>1315898</v>
      </c>
      <c r="D40" s="61"/>
    </row>
    <row r="41" spans="1:4" s="46" customFormat="1" ht="30" customHeight="1" x14ac:dyDescent="0.35">
      <c r="A41" s="67"/>
      <c r="B41" s="47" t="s">
        <v>32</v>
      </c>
      <c r="C41" s="6">
        <v>342954</v>
      </c>
      <c r="D41" s="61"/>
    </row>
    <row r="42" spans="1:4" s="46" customFormat="1" ht="30" customHeight="1" x14ac:dyDescent="0.35">
      <c r="A42" s="67"/>
      <c r="B42" s="47" t="s">
        <v>33</v>
      </c>
      <c r="C42" s="6">
        <v>195423</v>
      </c>
      <c r="D42" s="61"/>
    </row>
    <row r="43" spans="1:4" s="46" customFormat="1" ht="26" x14ac:dyDescent="0.35">
      <c r="A43" s="68"/>
      <c r="B43" s="59" t="s">
        <v>167</v>
      </c>
      <c r="C43" s="6">
        <v>777521</v>
      </c>
      <c r="D43" s="61"/>
    </row>
    <row r="44" spans="1:4" s="46" customFormat="1" ht="15.5" x14ac:dyDescent="0.35">
      <c r="A44" s="66" t="s">
        <v>34</v>
      </c>
      <c r="B44" s="42" t="s">
        <v>1</v>
      </c>
      <c r="C44" s="10">
        <f>C45+C46</f>
        <v>19292</v>
      </c>
      <c r="D44" s="61"/>
    </row>
    <row r="45" spans="1:4" s="46" customFormat="1" ht="18.75" customHeight="1" x14ac:dyDescent="0.35">
      <c r="A45" s="67"/>
      <c r="B45" s="47" t="s">
        <v>35</v>
      </c>
      <c r="C45" s="6">
        <v>9500</v>
      </c>
      <c r="D45" s="61"/>
    </row>
    <row r="46" spans="1:4" s="46" customFormat="1" ht="21" customHeight="1" x14ac:dyDescent="0.35">
      <c r="A46" s="68"/>
      <c r="B46" s="59" t="s">
        <v>141</v>
      </c>
      <c r="C46" s="6">
        <v>9792</v>
      </c>
      <c r="D46" s="61"/>
    </row>
    <row r="47" spans="1:4" s="46" customFormat="1" ht="18" customHeight="1" x14ac:dyDescent="0.35">
      <c r="A47" s="52" t="s">
        <v>36</v>
      </c>
      <c r="B47" s="59" t="s">
        <v>142</v>
      </c>
      <c r="C47" s="6">
        <v>36517</v>
      </c>
      <c r="D47" s="61"/>
    </row>
    <row r="48" spans="1:4" s="46" customFormat="1" ht="19.5" customHeight="1" x14ac:dyDescent="0.35">
      <c r="A48" s="51" t="s">
        <v>21</v>
      </c>
      <c r="B48" s="60" t="s">
        <v>176</v>
      </c>
      <c r="C48" s="6">
        <v>2473</v>
      </c>
      <c r="D48" s="61"/>
    </row>
    <row r="49" spans="1:4" s="46" customFormat="1" ht="15.5" x14ac:dyDescent="0.35">
      <c r="A49" s="30" t="s">
        <v>51</v>
      </c>
      <c r="B49" s="55" t="s">
        <v>1</v>
      </c>
      <c r="C49" s="30">
        <f>C50+C53+C54+C55+C56+C57+C58+C59+C60+C61+C62+C63</f>
        <v>2940774</v>
      </c>
      <c r="D49" s="61"/>
    </row>
    <row r="50" spans="1:4" s="46" customFormat="1" ht="15.5" x14ac:dyDescent="0.35">
      <c r="A50" s="66" t="s">
        <v>151</v>
      </c>
      <c r="B50" s="42" t="s">
        <v>1</v>
      </c>
      <c r="C50" s="10">
        <f>C51+C52</f>
        <v>392290</v>
      </c>
      <c r="D50" s="61"/>
    </row>
    <row r="51" spans="1:4" s="46" customFormat="1" ht="15.5" x14ac:dyDescent="0.35">
      <c r="A51" s="67"/>
      <c r="B51" s="41" t="s">
        <v>152</v>
      </c>
      <c r="C51" s="6">
        <v>113914</v>
      </c>
      <c r="D51" s="61"/>
    </row>
    <row r="52" spans="1:4" s="46" customFormat="1" ht="15.5" x14ac:dyDescent="0.35">
      <c r="A52" s="68"/>
      <c r="B52" s="41" t="s">
        <v>153</v>
      </c>
      <c r="C52" s="6">
        <v>278376</v>
      </c>
      <c r="D52" s="61"/>
    </row>
    <row r="53" spans="1:4" s="46" customFormat="1" ht="15.5" x14ac:dyDescent="0.35">
      <c r="A53" s="51" t="s">
        <v>154</v>
      </c>
      <c r="B53" s="41" t="s">
        <v>152</v>
      </c>
      <c r="C53" s="6">
        <v>1113716</v>
      </c>
      <c r="D53" s="61"/>
    </row>
    <row r="54" spans="1:4" s="46" customFormat="1" ht="15.5" x14ac:dyDescent="0.35">
      <c r="A54" s="51" t="s">
        <v>155</v>
      </c>
      <c r="B54" s="41" t="s">
        <v>152</v>
      </c>
      <c r="C54" s="6">
        <v>163528</v>
      </c>
      <c r="D54" s="61"/>
    </row>
    <row r="55" spans="1:4" s="46" customFormat="1" ht="15.5" x14ac:dyDescent="0.35">
      <c r="A55" s="51" t="s">
        <v>156</v>
      </c>
      <c r="B55" s="41" t="s">
        <v>152</v>
      </c>
      <c r="C55" s="6">
        <v>386799</v>
      </c>
      <c r="D55" s="61"/>
    </row>
    <row r="56" spans="1:4" s="46" customFormat="1" ht="15.5" x14ac:dyDescent="0.35">
      <c r="A56" s="51" t="s">
        <v>157</v>
      </c>
      <c r="B56" s="41" t="s">
        <v>152</v>
      </c>
      <c r="C56" s="6">
        <v>146264</v>
      </c>
      <c r="D56" s="61"/>
    </row>
    <row r="57" spans="1:4" s="46" customFormat="1" ht="15.5" x14ac:dyDescent="0.35">
      <c r="A57" s="51" t="s">
        <v>158</v>
      </c>
      <c r="B57" s="41" t="s">
        <v>152</v>
      </c>
      <c r="C57" s="6">
        <v>2870</v>
      </c>
      <c r="D57" s="61"/>
    </row>
    <row r="58" spans="1:4" s="46" customFormat="1" ht="15.5" x14ac:dyDescent="0.35">
      <c r="A58" s="8" t="s">
        <v>159</v>
      </c>
      <c r="B58" s="41" t="s">
        <v>153</v>
      </c>
      <c r="C58" s="6">
        <v>400000</v>
      </c>
      <c r="D58" s="61"/>
    </row>
    <row r="59" spans="1:4" s="46" customFormat="1" ht="15.5" x14ac:dyDescent="0.35">
      <c r="A59" s="51" t="s">
        <v>160</v>
      </c>
      <c r="B59" s="41" t="s">
        <v>152</v>
      </c>
      <c r="C59" s="6">
        <v>23784</v>
      </c>
      <c r="D59" s="61"/>
    </row>
    <row r="60" spans="1:4" s="46" customFormat="1" ht="15.5" x14ac:dyDescent="0.35">
      <c r="A60" s="51" t="s">
        <v>161</v>
      </c>
      <c r="B60" s="41" t="s">
        <v>152</v>
      </c>
      <c r="C60" s="6">
        <v>9982</v>
      </c>
      <c r="D60" s="61"/>
    </row>
    <row r="61" spans="1:4" s="46" customFormat="1" ht="15.5" x14ac:dyDescent="0.35">
      <c r="A61" s="51" t="s">
        <v>162</v>
      </c>
      <c r="B61" s="41" t="s">
        <v>152</v>
      </c>
      <c r="C61" s="6">
        <v>81856</v>
      </c>
      <c r="D61" s="61"/>
    </row>
    <row r="62" spans="1:4" s="46" customFormat="1" ht="26" x14ac:dyDescent="0.35">
      <c r="A62" s="51" t="s">
        <v>163</v>
      </c>
      <c r="B62" s="41" t="s">
        <v>164</v>
      </c>
      <c r="C62" s="6">
        <v>200000</v>
      </c>
      <c r="D62" s="61"/>
    </row>
    <row r="63" spans="1:4" s="46" customFormat="1" ht="15.5" x14ac:dyDescent="0.35">
      <c r="A63" s="51" t="s">
        <v>136</v>
      </c>
      <c r="B63" s="41" t="s">
        <v>152</v>
      </c>
      <c r="C63" s="6">
        <v>19685</v>
      </c>
      <c r="D63" s="61"/>
    </row>
    <row r="64" spans="1:4" s="4" customFormat="1" ht="15.5" x14ac:dyDescent="0.35">
      <c r="A64" s="5" t="s">
        <v>12</v>
      </c>
      <c r="B64" s="18" t="s">
        <v>1</v>
      </c>
      <c r="C64" s="5">
        <f>C65+C68+C69+C70+C73+C74+C75+C76+C77+C78</f>
        <v>7751533</v>
      </c>
      <c r="D64" s="61"/>
    </row>
    <row r="65" spans="1:4" s="4" customFormat="1" ht="27" customHeight="1" x14ac:dyDescent="0.35">
      <c r="A65" s="63" t="s">
        <v>62</v>
      </c>
      <c r="B65" s="42" t="s">
        <v>1</v>
      </c>
      <c r="C65" s="10">
        <f>C66+C67</f>
        <v>633228</v>
      </c>
      <c r="D65" s="61"/>
    </row>
    <row r="66" spans="1:4" s="4" customFormat="1" ht="26" x14ac:dyDescent="0.35">
      <c r="A66" s="64"/>
      <c r="B66" s="35" t="s">
        <v>37</v>
      </c>
      <c r="C66" s="35">
        <v>544571</v>
      </c>
      <c r="D66" s="61"/>
    </row>
    <row r="67" spans="1:4" s="4" customFormat="1" ht="15.5" x14ac:dyDescent="0.35">
      <c r="A67" s="65"/>
      <c r="B67" s="35" t="s">
        <v>38</v>
      </c>
      <c r="C67" s="35">
        <v>88657</v>
      </c>
      <c r="D67" s="61"/>
    </row>
    <row r="68" spans="1:4" s="4" customFormat="1" ht="39" x14ac:dyDescent="0.35">
      <c r="A68" s="6" t="s">
        <v>39</v>
      </c>
      <c r="B68" s="35" t="s">
        <v>115</v>
      </c>
      <c r="C68" s="35">
        <v>1175749</v>
      </c>
      <c r="D68" s="61"/>
    </row>
    <row r="69" spans="1:4" s="4" customFormat="1" ht="26" x14ac:dyDescent="0.35">
      <c r="A69" s="6" t="s">
        <v>40</v>
      </c>
      <c r="B69" s="35" t="s">
        <v>116</v>
      </c>
      <c r="C69" s="35">
        <v>722429</v>
      </c>
      <c r="D69" s="61"/>
    </row>
    <row r="70" spans="1:4" s="4" customFormat="1" ht="15.5" x14ac:dyDescent="0.35">
      <c r="A70" s="66" t="s">
        <v>42</v>
      </c>
      <c r="B70" s="42" t="s">
        <v>1</v>
      </c>
      <c r="C70" s="49">
        <f>C71+C72</f>
        <v>5213282</v>
      </c>
      <c r="D70" s="61"/>
    </row>
    <row r="71" spans="1:4" s="4" customFormat="1" ht="15.5" x14ac:dyDescent="0.35">
      <c r="A71" s="67"/>
      <c r="B71" s="35" t="s">
        <v>41</v>
      </c>
      <c r="C71" s="35">
        <v>4400000</v>
      </c>
      <c r="D71" s="61"/>
    </row>
    <row r="72" spans="1:4" s="4" customFormat="1" ht="15.5" x14ac:dyDescent="0.35">
      <c r="A72" s="68"/>
      <c r="B72" s="35" t="s">
        <v>43</v>
      </c>
      <c r="C72" s="35">
        <v>813282</v>
      </c>
      <c r="D72" s="61"/>
    </row>
    <row r="73" spans="1:4" s="4" customFormat="1" ht="15.5" x14ac:dyDescent="0.35">
      <c r="A73" s="6" t="s">
        <v>44</v>
      </c>
      <c r="B73" s="35" t="s">
        <v>45</v>
      </c>
      <c r="C73" s="35">
        <v>175</v>
      </c>
      <c r="D73" s="61"/>
    </row>
    <row r="74" spans="1:4" s="4" customFormat="1" ht="15.5" x14ac:dyDescent="0.35">
      <c r="A74" s="6" t="s">
        <v>46</v>
      </c>
      <c r="B74" s="35" t="s">
        <v>45</v>
      </c>
      <c r="C74" s="35">
        <v>1080</v>
      </c>
      <c r="D74" s="61"/>
    </row>
    <row r="75" spans="1:4" s="4" customFormat="1" ht="26" x14ac:dyDescent="0.35">
      <c r="A75" s="6" t="s">
        <v>47</v>
      </c>
      <c r="B75" s="35" t="s">
        <v>45</v>
      </c>
      <c r="C75" s="35">
        <v>870</v>
      </c>
      <c r="D75" s="61"/>
    </row>
    <row r="76" spans="1:4" s="4" customFormat="1" ht="26" x14ac:dyDescent="0.35">
      <c r="A76" s="6" t="s">
        <v>48</v>
      </c>
      <c r="B76" s="35" t="s">
        <v>45</v>
      </c>
      <c r="C76" s="35">
        <v>50</v>
      </c>
      <c r="D76" s="61"/>
    </row>
    <row r="77" spans="1:4" s="4" customFormat="1" ht="15.5" x14ac:dyDescent="0.35">
      <c r="A77" s="6" t="s">
        <v>49</v>
      </c>
      <c r="B77" s="35" t="s">
        <v>45</v>
      </c>
      <c r="C77" s="35">
        <v>720</v>
      </c>
      <c r="D77" s="61"/>
    </row>
    <row r="78" spans="1:4" s="4" customFormat="1" ht="15.5" x14ac:dyDescent="0.35">
      <c r="A78" s="6" t="s">
        <v>50</v>
      </c>
      <c r="B78" s="35" t="s">
        <v>45</v>
      </c>
      <c r="C78" s="35">
        <v>3950</v>
      </c>
      <c r="D78" s="61"/>
    </row>
    <row r="79" spans="1:4" s="4" customFormat="1" ht="15.5" x14ac:dyDescent="0.35">
      <c r="A79" s="5" t="s">
        <v>13</v>
      </c>
      <c r="B79" s="18" t="s">
        <v>1</v>
      </c>
      <c r="C79" s="5">
        <f>C80</f>
        <v>1040079</v>
      </c>
      <c r="D79" s="61"/>
    </row>
    <row r="80" spans="1:4" s="4" customFormat="1" ht="15.5" x14ac:dyDescent="0.35">
      <c r="A80" s="8" t="s">
        <v>53</v>
      </c>
      <c r="B80" s="8" t="s">
        <v>54</v>
      </c>
      <c r="C80" s="21">
        <v>1040079</v>
      </c>
      <c r="D80" s="61"/>
    </row>
    <row r="81" spans="1:4" s="4" customFormat="1" ht="15.5" x14ac:dyDescent="0.35">
      <c r="A81" s="30" t="s">
        <v>99</v>
      </c>
      <c r="B81" s="55" t="s">
        <v>1</v>
      </c>
      <c r="C81" s="30">
        <f>C82+C83+C84+C85</f>
        <v>10744670</v>
      </c>
      <c r="D81" s="61"/>
    </row>
    <row r="82" spans="1:4" s="4" customFormat="1" ht="26" x14ac:dyDescent="0.35">
      <c r="A82" s="8" t="s">
        <v>100</v>
      </c>
      <c r="B82" s="8" t="s">
        <v>101</v>
      </c>
      <c r="C82" s="21">
        <v>75</v>
      </c>
      <c r="D82" s="61"/>
    </row>
    <row r="83" spans="1:4" s="4" customFormat="1" ht="15.5" x14ac:dyDescent="0.35">
      <c r="A83" s="8" t="s">
        <v>102</v>
      </c>
      <c r="B83" s="8" t="s">
        <v>103</v>
      </c>
      <c r="C83" s="21">
        <v>532780</v>
      </c>
      <c r="D83" s="61"/>
    </row>
    <row r="84" spans="1:4" s="4" customFormat="1" ht="15.5" x14ac:dyDescent="0.35">
      <c r="A84" s="8" t="s">
        <v>30</v>
      </c>
      <c r="B84" s="8" t="s">
        <v>104</v>
      </c>
      <c r="C84" s="21">
        <v>57153</v>
      </c>
      <c r="D84" s="61"/>
    </row>
    <row r="85" spans="1:4" s="4" customFormat="1" ht="26" x14ac:dyDescent="0.35">
      <c r="A85" s="8" t="s">
        <v>105</v>
      </c>
      <c r="B85" s="8" t="s">
        <v>180</v>
      </c>
      <c r="C85" s="21">
        <v>10154662</v>
      </c>
      <c r="D85" s="61"/>
    </row>
    <row r="86" spans="1:4" s="31" customFormat="1" ht="15.5" x14ac:dyDescent="0.35">
      <c r="A86" s="30" t="s">
        <v>17</v>
      </c>
      <c r="B86" s="18" t="s">
        <v>1</v>
      </c>
      <c r="C86" s="28">
        <f>C87+C88+C89+C90</f>
        <v>1450934</v>
      </c>
      <c r="D86" s="61"/>
    </row>
    <row r="87" spans="1:4" s="37" customFormat="1" ht="26" x14ac:dyDescent="0.3">
      <c r="A87" s="29" t="s">
        <v>122</v>
      </c>
      <c r="B87" s="29" t="s">
        <v>125</v>
      </c>
      <c r="C87" s="56">
        <v>39924</v>
      </c>
      <c r="D87" s="61"/>
    </row>
    <row r="88" spans="1:4" s="37" customFormat="1" ht="26" x14ac:dyDescent="0.3">
      <c r="A88" s="29" t="s">
        <v>123</v>
      </c>
      <c r="B88" s="29" t="s">
        <v>125</v>
      </c>
      <c r="C88" s="56">
        <v>24931</v>
      </c>
      <c r="D88" s="61"/>
    </row>
    <row r="89" spans="1:4" s="37" customFormat="1" ht="52" x14ac:dyDescent="0.35">
      <c r="A89" s="29" t="s">
        <v>174</v>
      </c>
      <c r="B89" s="29" t="s">
        <v>125</v>
      </c>
      <c r="C89" s="29">
        <v>96466</v>
      </c>
      <c r="D89" s="61"/>
    </row>
    <row r="90" spans="1:4" s="37" customFormat="1" ht="26" x14ac:dyDescent="0.35">
      <c r="A90" s="48" t="s">
        <v>124</v>
      </c>
      <c r="B90" s="48" t="s">
        <v>55</v>
      </c>
      <c r="C90" s="40">
        <v>1289613</v>
      </c>
      <c r="D90" s="61"/>
    </row>
    <row r="91" spans="1:4" s="4" customFormat="1" ht="15.5" x14ac:dyDescent="0.35">
      <c r="A91" s="5" t="s">
        <v>18</v>
      </c>
      <c r="B91" s="18" t="s">
        <v>1</v>
      </c>
      <c r="C91" s="5">
        <f>C92+C95+C96+C97+C98+C99+C100</f>
        <v>1247714</v>
      </c>
      <c r="D91" s="61"/>
    </row>
    <row r="92" spans="1:4" s="4" customFormat="1" ht="15.5" x14ac:dyDescent="0.35">
      <c r="A92" s="63" t="s">
        <v>58</v>
      </c>
      <c r="B92" s="42" t="s">
        <v>1</v>
      </c>
      <c r="C92" s="10">
        <f>C93+C94</f>
        <v>232542</v>
      </c>
      <c r="D92" s="61"/>
    </row>
    <row r="93" spans="1:4" s="9" customFormat="1" ht="42" x14ac:dyDescent="0.35">
      <c r="A93" s="64"/>
      <c r="B93" s="32" t="s">
        <v>61</v>
      </c>
      <c r="C93" s="33">
        <v>68619</v>
      </c>
      <c r="D93" s="61"/>
    </row>
    <row r="94" spans="1:4" s="9" customFormat="1" ht="15.5" x14ac:dyDescent="0.35">
      <c r="A94" s="65"/>
      <c r="B94" s="32" t="s">
        <v>60</v>
      </c>
      <c r="C94" s="33">
        <v>163923</v>
      </c>
      <c r="D94" s="61"/>
    </row>
    <row r="95" spans="1:4" s="9" customFormat="1" ht="28" x14ac:dyDescent="0.35">
      <c r="A95" s="32" t="s">
        <v>57</v>
      </c>
      <c r="B95" s="6" t="s">
        <v>59</v>
      </c>
      <c r="C95" s="6">
        <v>24126</v>
      </c>
      <c r="D95" s="61"/>
    </row>
    <row r="96" spans="1:4" s="9" customFormat="1" ht="26" x14ac:dyDescent="0.35">
      <c r="A96" s="32" t="s">
        <v>147</v>
      </c>
      <c r="B96" s="6" t="s">
        <v>64</v>
      </c>
      <c r="C96" s="6">
        <v>849534</v>
      </c>
      <c r="D96" s="61"/>
    </row>
    <row r="97" spans="1:4" s="9" customFormat="1" ht="15.5" x14ac:dyDescent="0.35">
      <c r="A97" s="69" t="s">
        <v>65</v>
      </c>
      <c r="B97" s="6" t="s">
        <v>66</v>
      </c>
      <c r="C97" s="6">
        <v>16000</v>
      </c>
      <c r="D97" s="61"/>
    </row>
    <row r="98" spans="1:4" s="2" customFormat="1" x14ac:dyDescent="0.35">
      <c r="A98" s="70"/>
      <c r="B98" s="6" t="s">
        <v>67</v>
      </c>
      <c r="C98" s="6">
        <v>20000</v>
      </c>
      <c r="D98" s="61"/>
    </row>
    <row r="99" spans="1:4" s="2" customFormat="1" ht="14" x14ac:dyDescent="0.35">
      <c r="A99" s="53" t="s">
        <v>30</v>
      </c>
      <c r="B99" s="6" t="s">
        <v>59</v>
      </c>
      <c r="C99" s="6">
        <v>23504</v>
      </c>
      <c r="D99" s="61"/>
    </row>
    <row r="100" spans="1:4" s="2" customFormat="1" x14ac:dyDescent="0.35">
      <c r="A100" s="6" t="s">
        <v>68</v>
      </c>
      <c r="B100" s="6" t="s">
        <v>69</v>
      </c>
      <c r="C100" s="6">
        <v>82008</v>
      </c>
      <c r="D100" s="61"/>
    </row>
    <row r="101" spans="1:4" s="2" customFormat="1" x14ac:dyDescent="0.35">
      <c r="A101" s="5" t="s">
        <v>70</v>
      </c>
      <c r="B101" s="18" t="s">
        <v>1</v>
      </c>
      <c r="C101" s="5">
        <f>C102+C103</f>
        <v>1165690</v>
      </c>
      <c r="D101" s="61"/>
    </row>
    <row r="102" spans="1:4" s="2" customFormat="1" x14ac:dyDescent="0.35">
      <c r="A102" s="6" t="s">
        <v>126</v>
      </c>
      <c r="B102" s="6" t="s">
        <v>143</v>
      </c>
      <c r="C102" s="6">
        <v>1000000</v>
      </c>
      <c r="D102" s="61"/>
    </row>
    <row r="103" spans="1:4" s="2" customFormat="1" x14ac:dyDescent="0.35">
      <c r="A103" s="6" t="s">
        <v>30</v>
      </c>
      <c r="B103" s="41" t="s">
        <v>52</v>
      </c>
      <c r="C103" s="6">
        <v>165690</v>
      </c>
      <c r="D103" s="61"/>
    </row>
    <row r="104" spans="1:4" s="4" customFormat="1" ht="15.5" x14ac:dyDescent="0.35">
      <c r="A104" s="5" t="s">
        <v>14</v>
      </c>
      <c r="B104" s="18" t="s">
        <v>1</v>
      </c>
      <c r="C104" s="5">
        <f>C105+C106+C107+C111+C112+C113</f>
        <v>940470</v>
      </c>
      <c r="D104" s="61"/>
    </row>
    <row r="105" spans="1:4" s="20" customFormat="1" ht="27.75" customHeight="1" x14ac:dyDescent="0.35">
      <c r="A105" s="7" t="s">
        <v>71</v>
      </c>
      <c r="B105" s="26" t="s">
        <v>72</v>
      </c>
      <c r="C105" s="7">
        <v>250000</v>
      </c>
      <c r="D105" s="61"/>
    </row>
    <row r="106" spans="1:4" s="20" customFormat="1" x14ac:dyDescent="0.35">
      <c r="A106" s="7" t="s">
        <v>73</v>
      </c>
      <c r="B106" s="7" t="s">
        <v>74</v>
      </c>
      <c r="C106" s="7">
        <v>90000</v>
      </c>
      <c r="D106" s="61"/>
    </row>
    <row r="107" spans="1:4" s="20" customFormat="1" x14ac:dyDescent="0.35">
      <c r="A107" s="63" t="s">
        <v>15</v>
      </c>
      <c r="B107" s="42" t="s">
        <v>1</v>
      </c>
      <c r="C107" s="10">
        <f>C108+C109+C110</f>
        <v>41883</v>
      </c>
      <c r="D107" s="61"/>
    </row>
    <row r="108" spans="1:4" s="20" customFormat="1" x14ac:dyDescent="0.35">
      <c r="A108" s="64"/>
      <c r="B108" s="7" t="s">
        <v>75</v>
      </c>
      <c r="C108" s="7">
        <v>10000</v>
      </c>
      <c r="D108" s="61"/>
    </row>
    <row r="109" spans="1:4" s="20" customFormat="1" x14ac:dyDescent="0.35">
      <c r="A109" s="64"/>
      <c r="B109" s="7" t="s">
        <v>76</v>
      </c>
      <c r="C109" s="7">
        <v>15008</v>
      </c>
      <c r="D109" s="61"/>
    </row>
    <row r="110" spans="1:4" s="20" customFormat="1" ht="26" x14ac:dyDescent="0.35">
      <c r="A110" s="65"/>
      <c r="B110" s="7" t="s">
        <v>77</v>
      </c>
      <c r="C110" s="7">
        <v>16875</v>
      </c>
      <c r="D110" s="61"/>
    </row>
    <row r="111" spans="1:4" s="20" customFormat="1" ht="26" x14ac:dyDescent="0.35">
      <c r="A111" s="7" t="s">
        <v>78</v>
      </c>
      <c r="B111" s="7" t="s">
        <v>79</v>
      </c>
      <c r="C111" s="7">
        <v>136413</v>
      </c>
      <c r="D111" s="61"/>
    </row>
    <row r="112" spans="1:4" s="20" customFormat="1" ht="26" x14ac:dyDescent="0.35">
      <c r="A112" s="7" t="s">
        <v>80</v>
      </c>
      <c r="B112" s="7" t="s">
        <v>177</v>
      </c>
      <c r="C112" s="7">
        <v>22174</v>
      </c>
      <c r="D112" s="61"/>
    </row>
    <row r="113" spans="1:4" s="20" customFormat="1" ht="26" x14ac:dyDescent="0.35">
      <c r="A113" s="7" t="s">
        <v>81</v>
      </c>
      <c r="B113" s="7" t="s">
        <v>82</v>
      </c>
      <c r="C113" s="7">
        <v>400000</v>
      </c>
      <c r="D113" s="61"/>
    </row>
    <row r="114" spans="1:4" x14ac:dyDescent="0.3">
      <c r="A114" s="5" t="s">
        <v>16</v>
      </c>
      <c r="B114" s="18" t="s">
        <v>1</v>
      </c>
      <c r="C114" s="5">
        <f>C115+C121+C122+C123+C124+C125+C126+C127</f>
        <v>2314770</v>
      </c>
      <c r="D114" s="61"/>
    </row>
    <row r="115" spans="1:4" x14ac:dyDescent="0.3">
      <c r="A115" s="63" t="s">
        <v>83</v>
      </c>
      <c r="B115" s="42" t="s">
        <v>1</v>
      </c>
      <c r="C115" s="10">
        <f>C116+C117+C118+C119+C120</f>
        <v>608551</v>
      </c>
      <c r="D115" s="61"/>
    </row>
    <row r="116" spans="1:4" x14ac:dyDescent="0.3">
      <c r="A116" s="64"/>
      <c r="B116" s="26" t="s">
        <v>114</v>
      </c>
      <c r="C116" s="7">
        <v>81115</v>
      </c>
      <c r="D116" s="61"/>
    </row>
    <row r="117" spans="1:4" x14ac:dyDescent="0.3">
      <c r="A117" s="64"/>
      <c r="B117" s="26" t="s">
        <v>113</v>
      </c>
      <c r="C117" s="7">
        <v>238136</v>
      </c>
      <c r="D117" s="61"/>
    </row>
    <row r="118" spans="1:4" x14ac:dyDescent="0.3">
      <c r="A118" s="64"/>
      <c r="B118" s="26" t="s">
        <v>112</v>
      </c>
      <c r="C118" s="7">
        <v>110000</v>
      </c>
      <c r="D118" s="61"/>
    </row>
    <row r="119" spans="1:4" x14ac:dyDescent="0.3">
      <c r="A119" s="64"/>
      <c r="B119" s="26" t="s">
        <v>149</v>
      </c>
      <c r="C119" s="7">
        <v>9300</v>
      </c>
      <c r="D119" s="61"/>
    </row>
    <row r="120" spans="1:4" x14ac:dyDescent="0.3">
      <c r="A120" s="65"/>
      <c r="B120" s="26" t="s">
        <v>107</v>
      </c>
      <c r="C120" s="7">
        <v>170000</v>
      </c>
      <c r="D120" s="61"/>
    </row>
    <row r="121" spans="1:4" x14ac:dyDescent="0.3">
      <c r="A121" s="7" t="s">
        <v>144</v>
      </c>
      <c r="B121" s="26" t="s">
        <v>150</v>
      </c>
      <c r="C121" s="7">
        <v>48787</v>
      </c>
      <c r="D121" s="61"/>
    </row>
    <row r="122" spans="1:4" ht="26" x14ac:dyDescent="0.3">
      <c r="A122" s="7" t="s">
        <v>84</v>
      </c>
      <c r="B122" s="26" t="s">
        <v>111</v>
      </c>
      <c r="C122" s="7">
        <v>76300</v>
      </c>
      <c r="D122" s="61"/>
    </row>
    <row r="123" spans="1:4" ht="26" x14ac:dyDescent="0.3">
      <c r="A123" s="7" t="s">
        <v>85</v>
      </c>
      <c r="B123" s="26" t="s">
        <v>148</v>
      </c>
      <c r="C123" s="7">
        <v>584294</v>
      </c>
      <c r="D123" s="61"/>
    </row>
    <row r="124" spans="1:4" x14ac:dyDescent="0.3">
      <c r="A124" s="7" t="s">
        <v>86</v>
      </c>
      <c r="B124" s="26" t="s">
        <v>110</v>
      </c>
      <c r="C124" s="7">
        <v>1421</v>
      </c>
      <c r="D124" s="61"/>
    </row>
    <row r="125" spans="1:4" x14ac:dyDescent="0.3">
      <c r="A125" s="7" t="s">
        <v>87</v>
      </c>
      <c r="B125" s="26" t="s">
        <v>109</v>
      </c>
      <c r="C125" s="7">
        <v>84000</v>
      </c>
      <c r="D125" s="61"/>
    </row>
    <row r="126" spans="1:4" x14ac:dyDescent="0.3">
      <c r="A126" s="7" t="s">
        <v>88</v>
      </c>
      <c r="B126" s="26" t="s">
        <v>108</v>
      </c>
      <c r="C126" s="7">
        <v>21417</v>
      </c>
      <c r="D126" s="61"/>
    </row>
    <row r="127" spans="1:4" ht="26" x14ac:dyDescent="0.3">
      <c r="A127" s="7" t="s">
        <v>89</v>
      </c>
      <c r="B127" s="26" t="s">
        <v>90</v>
      </c>
      <c r="C127" s="7">
        <v>890000</v>
      </c>
      <c r="D127" s="61"/>
    </row>
    <row r="128" spans="1:4" x14ac:dyDescent="0.3">
      <c r="A128" s="5" t="s">
        <v>19</v>
      </c>
      <c r="B128" s="18" t="s">
        <v>1</v>
      </c>
      <c r="C128" s="5">
        <f>C129+C130</f>
        <v>112735</v>
      </c>
      <c r="D128" s="61"/>
    </row>
    <row r="129" spans="1:4" ht="26" x14ac:dyDescent="0.3">
      <c r="A129" s="7" t="s">
        <v>91</v>
      </c>
      <c r="B129" s="26" t="s">
        <v>168</v>
      </c>
      <c r="C129" s="7">
        <v>43845</v>
      </c>
      <c r="D129" s="61"/>
    </row>
    <row r="130" spans="1:4" x14ac:dyDescent="0.3">
      <c r="A130" s="63" t="s">
        <v>92</v>
      </c>
      <c r="B130" s="42" t="s">
        <v>1</v>
      </c>
      <c r="C130" s="10">
        <f>C131+C132+C133+C134+C135</f>
        <v>68890</v>
      </c>
      <c r="D130" s="61"/>
    </row>
    <row r="131" spans="1:4" ht="39" x14ac:dyDescent="0.3">
      <c r="A131" s="64"/>
      <c r="B131" s="26" t="s">
        <v>169</v>
      </c>
      <c r="C131" s="7">
        <v>8460</v>
      </c>
      <c r="D131" s="61"/>
    </row>
    <row r="132" spans="1:4" ht="52" x14ac:dyDescent="0.3">
      <c r="A132" s="64"/>
      <c r="B132" s="26" t="s">
        <v>170</v>
      </c>
      <c r="C132" s="7">
        <v>40112</v>
      </c>
      <c r="D132" s="61"/>
    </row>
    <row r="133" spans="1:4" ht="26" x14ac:dyDescent="0.3">
      <c r="A133" s="64"/>
      <c r="B133" s="26" t="s">
        <v>178</v>
      </c>
      <c r="C133" s="7">
        <v>7623</v>
      </c>
      <c r="D133" s="61"/>
    </row>
    <row r="134" spans="1:4" ht="26" x14ac:dyDescent="0.3">
      <c r="A134" s="64"/>
      <c r="B134" s="26" t="s">
        <v>171</v>
      </c>
      <c r="C134" s="7">
        <v>10295</v>
      </c>
      <c r="D134" s="61"/>
    </row>
    <row r="135" spans="1:4" ht="39" x14ac:dyDescent="0.3">
      <c r="A135" s="65"/>
      <c r="B135" s="26" t="s">
        <v>179</v>
      </c>
      <c r="C135" s="7">
        <v>2400</v>
      </c>
      <c r="D135" s="61"/>
    </row>
    <row r="136" spans="1:4" x14ac:dyDescent="0.3">
      <c r="A136" s="5" t="s">
        <v>145</v>
      </c>
      <c r="B136" s="18" t="s">
        <v>1</v>
      </c>
      <c r="C136" s="5">
        <f>C137</f>
        <v>11746</v>
      </c>
      <c r="D136" s="62"/>
    </row>
    <row r="137" spans="1:4" ht="52" x14ac:dyDescent="0.3">
      <c r="A137" s="7" t="s">
        <v>121</v>
      </c>
      <c r="B137" s="26" t="s">
        <v>120</v>
      </c>
      <c r="C137" s="54">
        <v>11746</v>
      </c>
      <c r="D137" s="61"/>
    </row>
    <row r="138" spans="1:4" x14ac:dyDescent="0.3">
      <c r="A138" s="5" t="s">
        <v>93</v>
      </c>
      <c r="B138" s="18" t="s">
        <v>1</v>
      </c>
      <c r="C138" s="5">
        <f>C139</f>
        <v>400000</v>
      </c>
      <c r="D138" s="61"/>
    </row>
    <row r="139" spans="1:4" x14ac:dyDescent="0.3">
      <c r="A139" s="7" t="s">
        <v>127</v>
      </c>
      <c r="B139" s="26" t="s">
        <v>106</v>
      </c>
      <c r="C139" s="7">
        <v>400000</v>
      </c>
      <c r="D139" s="61"/>
    </row>
    <row r="140" spans="1:4" x14ac:dyDescent="0.3">
      <c r="A140" s="5" t="s">
        <v>97</v>
      </c>
      <c r="B140" s="18" t="s">
        <v>1</v>
      </c>
      <c r="C140" s="5">
        <f>C141</f>
        <v>11000000</v>
      </c>
      <c r="D140" s="61"/>
    </row>
    <row r="141" spans="1:4" ht="26" x14ac:dyDescent="0.3">
      <c r="A141" s="6" t="s">
        <v>98</v>
      </c>
      <c r="B141" s="29" t="s">
        <v>172</v>
      </c>
      <c r="C141" s="6">
        <v>11000000</v>
      </c>
      <c r="D141" s="61"/>
    </row>
    <row r="145" spans="1:3" s="4" customFormat="1" ht="15.5" x14ac:dyDescent="0.35">
      <c r="A145" s="46" t="s">
        <v>23</v>
      </c>
      <c r="B145" s="46"/>
      <c r="C145" s="50" t="s">
        <v>56</v>
      </c>
    </row>
  </sheetData>
  <mergeCells count="15">
    <mergeCell ref="A50:A52"/>
    <mergeCell ref="A2:C2"/>
    <mergeCell ref="A4:C4"/>
    <mergeCell ref="A10:A12"/>
    <mergeCell ref="A40:A43"/>
    <mergeCell ref="A44:A46"/>
    <mergeCell ref="A27:A31"/>
    <mergeCell ref="A20:A25"/>
    <mergeCell ref="A115:A120"/>
    <mergeCell ref="A130:A135"/>
    <mergeCell ref="A107:A110"/>
    <mergeCell ref="A70:A72"/>
    <mergeCell ref="A65:A67"/>
    <mergeCell ref="A97:A98"/>
    <mergeCell ref="A92:A94"/>
  </mergeCells>
  <pageMargins left="0.95" right="0.11811023622047245" top="0.45" bottom="0.32" header="0" footer="0"/>
  <pageSetup paperSize="9" scale="75" fitToHeight="0" orientation="landscape" r:id="rId1"/>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1_pielikums</vt:lpstr>
      <vt:lpstr>'1_pielikums'!Print_Titles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Īnformatīvā ziņojuma 1., 2. 3.pielikums</dc:subject>
  <dc:creator>Kristaps Riekstiņš</dc:creator>
  <dc:description>Zane Adijāne, tel.67095437;_x000d_
Zane.Adijane@fm.gov.lv</dc:description>
  <cp:lastModifiedBy>Zane Mače</cp:lastModifiedBy>
  <cp:lastPrinted>2023-07-18T09:35:52Z</cp:lastPrinted>
  <dcterms:created xsi:type="dcterms:W3CDTF">2020-09-16T07:27:33Z</dcterms:created>
  <dcterms:modified xsi:type="dcterms:W3CDTF">2023-07-19T18:06:46Z</dcterms:modified>
</cp:coreProperties>
</file>